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justyna_pieszczek\Desktop\Pulpit\BMO\tutti.pl\2020_nowe TUTTI\"/>
    </mc:Choice>
  </mc:AlternateContent>
  <xr:revisionPtr revIDLastSave="0" documentId="13_ncr:1_{00B6E8EC-F8E7-4985-9957-825207833B3B}" xr6:coauthVersionLast="46" xr6:coauthVersionMax="46" xr10:uidLastSave="{00000000-0000-0000-0000-000000000000}"/>
  <bookViews>
    <workbookView xWindow="370" yWindow="0" windowWidth="18830" windowHeight="10100" activeTab="1" xr2:uid="{00000000-000D-0000-FFFF-FFFF00000000}"/>
  </bookViews>
  <sheets>
    <sheet name="OCENA WNIOSKÓW" sheetId="1" r:id="rId1"/>
    <sheet name="LISTA PREFERENCJI" sheetId="2" r:id="rId2"/>
  </sheets>
  <definedNames>
    <definedName name="_FilterDatabase" localSheetId="1" hidden="1">'LISTA PREFERENCJI'!$B$1:$I$7</definedName>
    <definedName name="_xlnm._FilterDatabase" localSheetId="1" hidden="1">'LISTA PREFERENCJI'!$B$1:$I$7</definedName>
    <definedName name="_xlnm._FilterDatabase" localSheetId="0" hidden="1">'OCENA WNIOSKÓW'!$A$1:$Z$9</definedName>
    <definedName name="Print_Titles" localSheetId="1">'LISTA PREFERENCJI'!$1:$1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" i="1" l="1"/>
  <c r="T8" i="1"/>
  <c r="T7" i="1"/>
  <c r="T6" i="1"/>
  <c r="T5" i="1"/>
  <c r="T4" i="1"/>
  <c r="Q9" i="1"/>
  <c r="Q8" i="1"/>
  <c r="Q7" i="1"/>
  <c r="Q6" i="1"/>
  <c r="Q5" i="1"/>
  <c r="Q4" i="1"/>
  <c r="H9" i="1"/>
  <c r="H8" i="1"/>
  <c r="H7" i="1"/>
  <c r="H6" i="1"/>
  <c r="H5" i="1"/>
  <c r="H4" i="1"/>
  <c r="Y9" i="1"/>
  <c r="Y8" i="1"/>
  <c r="Y7" i="1"/>
  <c r="H7" i="2" s="1"/>
  <c r="Y6" i="1"/>
  <c r="H6" i="2" s="1"/>
  <c r="Y5" i="1"/>
  <c r="Y4" i="1"/>
  <c r="K9" i="1"/>
  <c r="K8" i="1"/>
  <c r="K7" i="1"/>
  <c r="K6" i="1"/>
  <c r="K5" i="1"/>
  <c r="K4" i="1"/>
  <c r="U5" i="1"/>
  <c r="U4" i="1"/>
  <c r="Z4" i="1" s="1"/>
  <c r="I5" i="2" s="1"/>
  <c r="N9" i="1"/>
  <c r="N8" i="1"/>
  <c r="N7" i="1"/>
  <c r="N6" i="1"/>
  <c r="H3" i="2"/>
  <c r="H2" i="2"/>
  <c r="H4" i="2"/>
  <c r="H5" i="2"/>
  <c r="U9" i="1"/>
  <c r="Z9" i="1" s="1"/>
  <c r="I2" i="2" s="1"/>
  <c r="U7" i="1"/>
  <c r="Z7" i="1" l="1"/>
  <c r="I7" i="2" s="1"/>
  <c r="G7" i="2"/>
  <c r="G4" i="2"/>
  <c r="Z5" i="1"/>
  <c r="I4" i="2" s="1"/>
  <c r="U6" i="1"/>
  <c r="G6" i="2" s="1"/>
  <c r="U8" i="1"/>
  <c r="Z8" i="1" s="1"/>
  <c r="I3" i="2" s="1"/>
  <c r="G5" i="2"/>
  <c r="G2" i="2"/>
  <c r="G3" i="2" l="1"/>
  <c r="Z6" i="1"/>
  <c r="I6" i="2" s="1"/>
</calcChain>
</file>

<file path=xl/sharedStrings.xml><?xml version="1.0" encoding="utf-8"?>
<sst xmlns="http://schemas.openxmlformats.org/spreadsheetml/2006/main" count="109" uniqueCount="49">
  <si>
    <t>NR WNIOSKU</t>
  </si>
  <si>
    <t>NAZWA WNIOSKODAWCY</t>
  </si>
  <si>
    <t>WYDARZENIE</t>
  </si>
  <si>
    <t>OCENA FORMALNA</t>
  </si>
  <si>
    <t>OK</t>
  </si>
  <si>
    <t>koncert</t>
  </si>
  <si>
    <t>w sumie</t>
  </si>
  <si>
    <t>ocena wartości formalnej</t>
  </si>
  <si>
    <t>ocena wartości merytorycznej: MK</t>
  </si>
  <si>
    <t>ocena wartości merytorycznej: DC</t>
  </si>
  <si>
    <t>ocena końcowa łącznie</t>
  </si>
  <si>
    <t xml:space="preserve">OCENA OSTATECZNA </t>
  </si>
  <si>
    <t>OCENA WARTOŚCI MERYTORYCZNEJ</t>
  </si>
  <si>
    <t>OCENA WARTOŚCI FORMALNEJ</t>
  </si>
  <si>
    <t>OCENA OSTATECZNA</t>
  </si>
  <si>
    <t>PROGRAM</t>
  </si>
  <si>
    <t>L.P.</t>
  </si>
  <si>
    <t>ocena wartości merytorycznej: BB-L</t>
  </si>
  <si>
    <t>ocena wartości merytorycznej: JR</t>
  </si>
  <si>
    <t>ocena wartości merytorycznej: MW</t>
  </si>
  <si>
    <t>OCENA WNIOSKÓW 2021_1</t>
  </si>
  <si>
    <t>FILHARMONIA ŚLĄSKA im. H. M. Góreckiego</t>
  </si>
  <si>
    <t>ok</t>
  </si>
  <si>
    <t>TUTTI 14_2021_2</t>
  </si>
  <si>
    <t>Elsner Józef, Symfonia C-dur</t>
  </si>
  <si>
    <t xml:space="preserve">FILHARMONIA ŚWIĘTOKRZYSKA im. Oskara Kolberga
</t>
  </si>
  <si>
    <t>TUTTI 15_2021_2</t>
  </si>
  <si>
    <t>Pałłasz Edward, Dziewczyna o płowych włosach</t>
  </si>
  <si>
    <t>FILHARMONIA ŚWIĘTOKRZYSKA im. Oskara Kolberga</t>
  </si>
  <si>
    <t>TUTTI 16_2021_2</t>
  </si>
  <si>
    <t>Górecki Henryk Mikołaj, Symfonia nr 3 'Symfonia pieśni żałosnych'</t>
  </si>
  <si>
    <t>koncert (2X), 100 rocznica III Powstania Śląskiego</t>
  </si>
  <si>
    <t>TUTTI 17_2021_2</t>
  </si>
  <si>
    <t>Świder Józef, Magnus: aria Zbigniewa</t>
  </si>
  <si>
    <t>koncert, 100 rocznica III Powstania Śląskiego</t>
  </si>
  <si>
    <t>TUTTI 18_2021_2</t>
  </si>
  <si>
    <t>Młynarski Emil, Koncert skrzypcowy nr 2 D-dur</t>
  </si>
  <si>
    <t>Toruńska Orkiestra Symfoniczna</t>
  </si>
  <si>
    <t>koncert (VIVAT POLONIA)</t>
  </si>
  <si>
    <t>TUTTI 19_2021_2</t>
  </si>
  <si>
    <t>Paderewski Ignacy Jan, Symfonia h-moll 'Polonia'</t>
  </si>
  <si>
    <t>kompozytor, utwór</t>
  </si>
  <si>
    <t>TUTTI 20_2021_2</t>
  </si>
  <si>
    <t>TUTTI 21_2021_2</t>
  </si>
  <si>
    <t>Szymanowski Karol, Koncert skrzypcowy nr 2</t>
  </si>
  <si>
    <t>Lutosławski Witold Symfonia nr 4</t>
  </si>
  <si>
    <t>FILHARMONIA NARODOWA</t>
  </si>
  <si>
    <t>udostępnienie  w Internecie - przedłużenie</t>
  </si>
  <si>
    <t>dodatkowo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</si>
</sst>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wrapText="1"/>
    </xf>
    <xf numFmtId="0" fontId="5" fillId="4" borderId="7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wrapText="1"/>
    </xf>
    <xf numFmtId="0" fontId="1" fillId="0" borderId="0" xfId="0" applyFont="1"/>
    <xf numFmtId="0" fontId="5" fillId="6" borderId="7" xfId="0" applyFont="1" applyFill="1" applyBorder="1"/>
    <xf numFmtId="0" fontId="5" fillId="6" borderId="8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4" fillId="0" borderId="2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0" fillId="0" borderId="2" xfId="0" applyFill="1" applyBorder="1" applyAlignment="1">
      <alignment vertical="top"/>
    </xf>
    <xf numFmtId="2" fontId="1" fillId="0" borderId="1" xfId="0" applyNumberFormat="1" applyFont="1" applyFill="1" applyBorder="1" applyAlignment="1">
      <alignment vertical="top"/>
    </xf>
    <xf numFmtId="2" fontId="1" fillId="0" borderId="2" xfId="0" applyNumberFormat="1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/>
    </xf>
    <xf numFmtId="0" fontId="4" fillId="0" borderId="0" xfId="0" applyFont="1" applyBorder="1" applyAlignment="1">
      <alignment vertical="top"/>
    </xf>
    <xf numFmtId="2" fontId="0" fillId="0" borderId="0" xfId="0" applyNumberFormat="1" applyBorder="1" applyAlignment="1">
      <alignment vertical="top"/>
    </xf>
    <xf numFmtId="2" fontId="1" fillId="0" borderId="0" xfId="0" applyNumberFormat="1" applyFont="1" applyBorder="1" applyAlignment="1">
      <alignment vertical="top"/>
    </xf>
    <xf numFmtId="0" fontId="0" fillId="0" borderId="2" xfId="0" applyBorder="1" applyAlignment="1">
      <alignment vertical="top"/>
    </xf>
    <xf numFmtId="2" fontId="0" fillId="0" borderId="2" xfId="0" applyNumberFormat="1" applyFill="1" applyBorder="1" applyAlignment="1">
      <alignment vertical="top"/>
    </xf>
    <xf numFmtId="2" fontId="0" fillId="0" borderId="1" xfId="0" applyNumberFormat="1" applyFill="1" applyBorder="1" applyAlignment="1">
      <alignment vertical="top"/>
    </xf>
    <xf numFmtId="0" fontId="2" fillId="0" borderId="13" xfId="0" applyFont="1" applyBorder="1" applyAlignment="1">
      <alignment wrapText="1"/>
    </xf>
    <xf numFmtId="0" fontId="6" fillId="0" borderId="1" xfId="0" applyFont="1" applyBorder="1"/>
    <xf numFmtId="0" fontId="2" fillId="0" borderId="8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2" fontId="8" fillId="7" borderId="8" xfId="0" applyNumberFormat="1" applyFont="1" applyFill="1" applyBorder="1" applyAlignment="1">
      <alignment vertical="top" wrapText="1"/>
    </xf>
    <xf numFmtId="0" fontId="8" fillId="8" borderId="8" xfId="0" applyFont="1" applyFill="1" applyBorder="1" applyAlignment="1">
      <alignment vertical="top" wrapText="1"/>
    </xf>
    <xf numFmtId="2" fontId="8" fillId="5" borderId="8" xfId="0" applyNumberFormat="1" applyFont="1" applyFill="1" applyBorder="1" applyAlignment="1">
      <alignment vertical="top" wrapText="1"/>
    </xf>
    <xf numFmtId="0" fontId="10" fillId="0" borderId="8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0" fillId="0" borderId="2" xfId="0" applyBorder="1"/>
    <xf numFmtId="0" fontId="3" fillId="0" borderId="4" xfId="0" applyFont="1" applyBorder="1" applyAlignment="1">
      <alignment vertical="top" wrapText="1"/>
    </xf>
    <xf numFmtId="0" fontId="0" fillId="0" borderId="13" xfId="0" applyBorder="1"/>
    <xf numFmtId="0" fontId="4" fillId="0" borderId="0" xfId="0" applyFont="1" applyBorder="1" applyAlignment="1">
      <alignment vertical="top" wrapText="1"/>
    </xf>
    <xf numFmtId="0" fontId="12" fillId="0" borderId="17" xfId="1" applyFont="1" applyFill="1" applyBorder="1"/>
    <xf numFmtId="0" fontId="13" fillId="0" borderId="0" xfId="0" applyFont="1" applyAlignment="1">
      <alignment vertical="center" wrapText="1"/>
    </xf>
    <xf numFmtId="0" fontId="12" fillId="0" borderId="2" xfId="1" applyFont="1" applyFill="1" applyBorder="1"/>
    <xf numFmtId="0" fontId="13" fillId="0" borderId="2" xfId="0" applyFont="1" applyBorder="1" applyAlignment="1">
      <alignment vertical="center" wrapText="1"/>
    </xf>
    <xf numFmtId="0" fontId="12" fillId="0" borderId="8" xfId="1" applyFont="1" applyFill="1" applyBorder="1"/>
    <xf numFmtId="0" fontId="13" fillId="0" borderId="8" xfId="0" applyFont="1" applyBorder="1" applyAlignment="1">
      <alignment vertical="center" wrapText="1"/>
    </xf>
    <xf numFmtId="0" fontId="4" fillId="0" borderId="18" xfId="0" applyFont="1" applyFill="1" applyBorder="1" applyAlignment="1">
      <alignment wrapText="1"/>
    </xf>
    <xf numFmtId="0" fontId="0" fillId="0" borderId="8" xfId="0" applyBorder="1"/>
    <xf numFmtId="0" fontId="2" fillId="0" borderId="2" xfId="0" applyFont="1" applyBorder="1"/>
    <xf numFmtId="0" fontId="2" fillId="0" borderId="8" xfId="0" applyFont="1" applyBorder="1"/>
    <xf numFmtId="0" fontId="6" fillId="0" borderId="20" xfId="0" applyFont="1" applyBorder="1"/>
    <xf numFmtId="0" fontId="2" fillId="0" borderId="13" xfId="0" applyFont="1" applyBorder="1"/>
    <xf numFmtId="0" fontId="2" fillId="0" borderId="0" xfId="0" applyFont="1"/>
    <xf numFmtId="2" fontId="1" fillId="0" borderId="0" xfId="0" applyNumberFormat="1" applyFont="1"/>
    <xf numFmtId="2" fontId="1" fillId="0" borderId="1" xfId="0" applyNumberFormat="1" applyFont="1" applyFill="1" applyBorder="1"/>
    <xf numFmtId="2" fontId="1" fillId="0" borderId="9" xfId="0" applyNumberFormat="1" applyFont="1" applyFill="1" applyBorder="1"/>
    <xf numFmtId="2" fontId="7" fillId="0" borderId="0" xfId="0" applyNumberFormat="1" applyFont="1" applyFill="1" applyBorder="1" applyAlignment="1">
      <alignment vertical="top" wrapText="1"/>
    </xf>
    <xf numFmtId="2" fontId="0" fillId="0" borderId="1" xfId="0" applyNumberFormat="1" applyBorder="1"/>
    <xf numFmtId="2" fontId="0" fillId="0" borderId="1" xfId="0" applyNumberFormat="1" applyFill="1" applyBorder="1"/>
    <xf numFmtId="2" fontId="0" fillId="0" borderId="9" xfId="0" applyNumberFormat="1" applyFill="1" applyBorder="1"/>
    <xf numFmtId="2" fontId="0" fillId="0" borderId="0" xfId="0" applyNumberFormat="1"/>
    <xf numFmtId="0" fontId="6" fillId="0" borderId="8" xfId="0" applyFont="1" applyBorder="1"/>
    <xf numFmtId="0" fontId="2" fillId="0" borderId="21" xfId="0" applyFont="1" applyBorder="1"/>
    <xf numFmtId="0" fontId="14" fillId="0" borderId="14" xfId="0" applyFont="1" applyBorder="1"/>
    <xf numFmtId="0" fontId="14" fillId="0" borderId="15" xfId="0" applyFont="1" applyBorder="1"/>
    <xf numFmtId="0" fontId="14" fillId="0" borderId="19" xfId="0" applyFont="1" applyBorder="1"/>
    <xf numFmtId="0" fontId="14" fillId="0" borderId="22" xfId="0" applyFont="1" applyBorder="1"/>
    <xf numFmtId="0" fontId="1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4" fillId="0" borderId="23" xfId="0" applyFont="1" applyFill="1" applyBorder="1" applyAlignment="1">
      <alignment wrapText="1"/>
    </xf>
    <xf numFmtId="0" fontId="5" fillId="6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wrapText="1"/>
    </xf>
    <xf numFmtId="0" fontId="5" fillId="6" borderId="6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2" fontId="8" fillId="3" borderId="2" xfId="0" applyNumberFormat="1" applyFont="1" applyFill="1" applyBorder="1" applyAlignment="1">
      <alignment horizontal="center" vertical="top" wrapText="1"/>
    </xf>
    <xf numFmtId="2" fontId="8" fillId="3" borderId="8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2" fontId="7" fillId="5" borderId="4" xfId="0" applyNumberFormat="1" applyFont="1" applyFill="1" applyBorder="1" applyAlignment="1">
      <alignment horizontal="center" vertical="top" wrapText="1"/>
    </xf>
    <xf numFmtId="2" fontId="7" fillId="5" borderId="9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0" fillId="0" borderId="4" xfId="0" applyBorder="1" applyAlignment="1">
      <alignment vertical="top"/>
    </xf>
    <xf numFmtId="0" fontId="12" fillId="0" borderId="4" xfId="1" applyFont="1" applyFill="1" applyBorder="1"/>
    <xf numFmtId="0" fontId="13" fillId="0" borderId="4" xfId="0" applyFont="1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4" fillId="0" borderId="4" xfId="0" applyFont="1" applyFill="1" applyBorder="1" applyAlignment="1">
      <alignment vertical="top" wrapText="1"/>
    </xf>
    <xf numFmtId="2" fontId="0" fillId="0" borderId="4" xfId="0" applyNumberFormat="1" applyFill="1" applyBorder="1" applyAlignment="1">
      <alignment vertical="top"/>
    </xf>
    <xf numFmtId="0" fontId="0" fillId="0" borderId="4" xfId="0" applyFill="1" applyBorder="1" applyAlignment="1">
      <alignment vertical="top"/>
    </xf>
    <xf numFmtId="2" fontId="1" fillId="0" borderId="4" xfId="0" applyNumberFormat="1" applyFont="1" applyFill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2" fontId="0" fillId="0" borderId="2" xfId="0" applyNumberFormat="1" applyBorder="1" applyAlignment="1">
      <alignment vertical="top"/>
    </xf>
    <xf numFmtId="2" fontId="1" fillId="0" borderId="2" xfId="0" applyNumberFormat="1" applyFont="1" applyBorder="1" applyAlignment="1">
      <alignment vertical="top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DDE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"/>
  <sheetViews>
    <sheetView zoomScale="62" zoomScaleNormal="62" workbookViewId="0">
      <pane ySplit="3" topLeftCell="A4" activePane="bottomLeft" state="frozen"/>
      <selection pane="bottomLeft" activeCell="A10" sqref="A10:D11"/>
    </sheetView>
  </sheetViews>
  <sheetFormatPr defaultColWidth="8.7265625" defaultRowHeight="14.5" x14ac:dyDescent="0.35"/>
  <cols>
    <col min="1" max="1" width="11.26953125" customWidth="1"/>
    <col min="2" max="2" width="20.54296875" customWidth="1"/>
    <col min="3" max="3" width="20.1796875" style="1" customWidth="1"/>
    <col min="4" max="4" width="17" style="1" customWidth="1"/>
    <col min="5" max="5" width="8.26953125" customWidth="1"/>
    <col min="6" max="7" width="6.1796875" customWidth="1"/>
    <col min="8" max="8" width="7.1796875" customWidth="1"/>
    <col min="9" max="9" width="6.54296875" customWidth="1"/>
    <col min="10" max="10" width="6.81640625" customWidth="1"/>
    <col min="11" max="11" width="6.453125" customWidth="1"/>
    <col min="12" max="12" width="8.1796875" customWidth="1"/>
    <col min="13" max="13" width="7.26953125" customWidth="1"/>
    <col min="14" max="14" width="7.81640625" customWidth="1"/>
    <col min="15" max="15" width="6.453125" customWidth="1"/>
    <col min="16" max="16" width="6.26953125" customWidth="1"/>
    <col min="17" max="17" width="6.7265625" customWidth="1"/>
    <col min="18" max="18" width="6.54296875" customWidth="1"/>
    <col min="19" max="19" width="6.1796875" customWidth="1"/>
    <col min="20" max="20" width="7.1796875" customWidth="1"/>
    <col min="21" max="21" width="8.7265625" style="63"/>
    <col min="22" max="22" width="5.26953125" customWidth="1"/>
    <col min="23" max="23" width="5.453125" customWidth="1"/>
    <col min="24" max="24" width="5" customWidth="1"/>
    <col min="25" max="25" width="5.7265625" customWidth="1"/>
    <col min="26" max="26" width="10.453125" style="56" customWidth="1"/>
  </cols>
  <sheetData>
    <row r="1" spans="1:26" ht="14.65" customHeight="1" x14ac:dyDescent="0.35">
      <c r="A1" s="6" t="s">
        <v>20</v>
      </c>
      <c r="B1" s="6"/>
      <c r="U1" s="59"/>
    </row>
    <row r="2" spans="1:26" ht="24" customHeight="1" x14ac:dyDescent="0.35">
      <c r="A2" s="82" t="s">
        <v>0</v>
      </c>
      <c r="B2" s="89" t="s">
        <v>41</v>
      </c>
      <c r="C2" s="82" t="s">
        <v>1</v>
      </c>
      <c r="D2" s="82" t="s">
        <v>2</v>
      </c>
      <c r="E2" s="85" t="s">
        <v>3</v>
      </c>
      <c r="F2" s="75" t="s">
        <v>17</v>
      </c>
      <c r="G2" s="75"/>
      <c r="H2" s="76"/>
      <c r="I2" s="75" t="s">
        <v>19</v>
      </c>
      <c r="J2" s="75"/>
      <c r="K2" s="76"/>
      <c r="L2" s="74" t="s">
        <v>18</v>
      </c>
      <c r="M2" s="75"/>
      <c r="N2" s="76"/>
      <c r="O2" s="74" t="s">
        <v>8</v>
      </c>
      <c r="P2" s="75"/>
      <c r="Q2" s="76"/>
      <c r="R2" s="74" t="s">
        <v>9</v>
      </c>
      <c r="S2" s="75"/>
      <c r="T2" s="76"/>
      <c r="U2" s="87" t="s">
        <v>10</v>
      </c>
      <c r="V2" s="77" t="s">
        <v>7</v>
      </c>
      <c r="W2" s="78"/>
      <c r="X2" s="78"/>
      <c r="Y2" s="79"/>
      <c r="Z2" s="80" t="s">
        <v>11</v>
      </c>
    </row>
    <row r="3" spans="1:26" ht="44" thickBot="1" x14ac:dyDescent="0.4">
      <c r="A3" s="83"/>
      <c r="B3" s="90"/>
      <c r="C3" s="84"/>
      <c r="D3" s="84"/>
      <c r="E3" s="86"/>
      <c r="F3" s="7">
        <v>1</v>
      </c>
      <c r="G3" s="8">
        <v>2</v>
      </c>
      <c r="H3" s="9" t="s">
        <v>6</v>
      </c>
      <c r="I3" s="7">
        <v>1</v>
      </c>
      <c r="J3" s="8">
        <v>2</v>
      </c>
      <c r="K3" s="9" t="s">
        <v>6</v>
      </c>
      <c r="L3" s="7">
        <v>1</v>
      </c>
      <c r="M3" s="8">
        <v>2</v>
      </c>
      <c r="N3" s="9" t="s">
        <v>6</v>
      </c>
      <c r="O3" s="7">
        <v>1</v>
      </c>
      <c r="P3" s="8">
        <v>2</v>
      </c>
      <c r="Q3" s="9" t="s">
        <v>6</v>
      </c>
      <c r="R3" s="7">
        <v>1</v>
      </c>
      <c r="S3" s="8">
        <v>2</v>
      </c>
      <c r="T3" s="9" t="s">
        <v>6</v>
      </c>
      <c r="U3" s="88"/>
      <c r="V3" s="3">
        <v>1</v>
      </c>
      <c r="W3" s="4">
        <v>2</v>
      </c>
      <c r="X3" s="4">
        <v>3</v>
      </c>
      <c r="Y3" s="5" t="s">
        <v>6</v>
      </c>
      <c r="Z3" s="81"/>
    </row>
    <row r="4" spans="1:26" ht="53" thickTop="1" x14ac:dyDescent="0.35">
      <c r="A4" s="43" t="s">
        <v>23</v>
      </c>
      <c r="B4" s="44" t="s">
        <v>24</v>
      </c>
      <c r="C4" s="38" t="s">
        <v>25</v>
      </c>
      <c r="D4" s="29" t="s">
        <v>5</v>
      </c>
      <c r="E4" s="10" t="s">
        <v>4</v>
      </c>
      <c r="F4" s="54">
        <v>40</v>
      </c>
      <c r="G4" s="55">
        <v>15</v>
      </c>
      <c r="H4" s="30">
        <f t="shared" ref="H4:H9" si="0">SUM(F4:G4)</f>
        <v>55</v>
      </c>
      <c r="I4" s="54">
        <v>40</v>
      </c>
      <c r="J4" s="55">
        <v>2.5</v>
      </c>
      <c r="K4" s="30">
        <f t="shared" ref="K4:K9" si="1">SUM(I4:J4)</f>
        <v>42.5</v>
      </c>
      <c r="L4" s="41"/>
      <c r="N4" s="30"/>
      <c r="O4" s="66">
        <v>50</v>
      </c>
      <c r="P4" s="66">
        <v>5</v>
      </c>
      <c r="Q4" s="66">
        <f t="shared" ref="Q4:Q9" si="2">SUM(O4:P4)</f>
        <v>55</v>
      </c>
      <c r="R4" s="54">
        <v>38</v>
      </c>
      <c r="S4" s="55">
        <v>15</v>
      </c>
      <c r="T4" s="30">
        <f t="shared" ref="T4:T9" si="3">SUM(R4:S4)</f>
        <v>53</v>
      </c>
      <c r="U4" s="60">
        <f>(H4+K4+N4+Q4+T4)/4</f>
        <v>51.375</v>
      </c>
      <c r="V4" s="41">
        <v>6</v>
      </c>
      <c r="W4" s="41">
        <v>0</v>
      </c>
      <c r="X4">
        <v>3</v>
      </c>
      <c r="Y4" s="30">
        <f>SUM(V4:X4)</f>
        <v>9</v>
      </c>
      <c r="Z4" s="57">
        <f>U4+Y4</f>
        <v>60.375</v>
      </c>
    </row>
    <row r="5" spans="1:26" ht="36" customHeight="1" x14ac:dyDescent="0.35">
      <c r="A5" s="45" t="s">
        <v>26</v>
      </c>
      <c r="B5" s="46" t="s">
        <v>27</v>
      </c>
      <c r="C5" s="2" t="s">
        <v>28</v>
      </c>
      <c r="D5" s="2" t="s">
        <v>5</v>
      </c>
      <c r="E5" s="11" t="s">
        <v>4</v>
      </c>
      <c r="F5" s="51">
        <v>45</v>
      </c>
      <c r="G5" s="51">
        <v>15</v>
      </c>
      <c r="H5" s="30">
        <f t="shared" si="0"/>
        <v>60</v>
      </c>
      <c r="I5" s="51">
        <v>30</v>
      </c>
      <c r="J5" s="51">
        <v>2.5</v>
      </c>
      <c r="K5" s="30">
        <f t="shared" si="1"/>
        <v>32.5</v>
      </c>
      <c r="L5" s="39"/>
      <c r="M5" s="39"/>
      <c r="N5" s="30"/>
      <c r="O5" s="67">
        <v>50</v>
      </c>
      <c r="P5" s="67">
        <v>5</v>
      </c>
      <c r="Q5" s="67">
        <f t="shared" si="2"/>
        <v>55</v>
      </c>
      <c r="R5" s="51">
        <v>45</v>
      </c>
      <c r="S5" s="51">
        <v>15</v>
      </c>
      <c r="T5" s="30">
        <f t="shared" si="3"/>
        <v>60</v>
      </c>
      <c r="U5" s="61">
        <f>(H5+K5+N5+Q5+T5)/4</f>
        <v>51.875</v>
      </c>
      <c r="V5" s="39">
        <v>6</v>
      </c>
      <c r="W5" s="39">
        <v>0</v>
      </c>
      <c r="X5" s="39">
        <v>3</v>
      </c>
      <c r="Y5" s="30">
        <f t="shared" ref="Y5:Y9" si="4">SUM(V5:X5)</f>
        <v>9</v>
      </c>
      <c r="Z5" s="57">
        <f t="shared" ref="Z5:Z9" si="5">U5+Y5</f>
        <v>60.875</v>
      </c>
    </row>
    <row r="6" spans="1:26" ht="39.5" x14ac:dyDescent="0.35">
      <c r="A6" s="45" t="s">
        <v>29</v>
      </c>
      <c r="B6" s="46" t="s">
        <v>30</v>
      </c>
      <c r="C6" s="2" t="s">
        <v>21</v>
      </c>
      <c r="D6" s="2" t="s">
        <v>31</v>
      </c>
      <c r="E6" s="11" t="s">
        <v>4</v>
      </c>
      <c r="F6" s="51">
        <v>42</v>
      </c>
      <c r="G6" s="51">
        <v>23</v>
      </c>
      <c r="H6" s="30">
        <f t="shared" si="0"/>
        <v>65</v>
      </c>
      <c r="I6" s="51">
        <v>30</v>
      </c>
      <c r="J6" s="51">
        <v>2.5</v>
      </c>
      <c r="K6" s="30">
        <f t="shared" si="1"/>
        <v>32.5</v>
      </c>
      <c r="L6" s="51">
        <v>45</v>
      </c>
      <c r="M6" s="51">
        <v>14</v>
      </c>
      <c r="N6" s="30">
        <f t="shared" ref="N6:N9" si="6">SUM(L6:M6)</f>
        <v>59</v>
      </c>
      <c r="O6" s="67">
        <v>50</v>
      </c>
      <c r="P6" s="67">
        <v>15</v>
      </c>
      <c r="Q6" s="67">
        <f t="shared" si="2"/>
        <v>65</v>
      </c>
      <c r="R6" s="51">
        <v>30</v>
      </c>
      <c r="S6" s="51">
        <v>5</v>
      </c>
      <c r="T6" s="30">
        <f t="shared" si="3"/>
        <v>35</v>
      </c>
      <c r="U6" s="61">
        <f t="shared" ref="U6:U9" si="7">(H6+K6+N6+Q6+T6)/5</f>
        <v>51.3</v>
      </c>
      <c r="V6" s="39">
        <v>7</v>
      </c>
      <c r="W6" s="39">
        <v>0</v>
      </c>
      <c r="X6" s="39">
        <v>2</v>
      </c>
      <c r="Y6" s="30">
        <f t="shared" si="4"/>
        <v>9</v>
      </c>
      <c r="Z6" s="57">
        <f t="shared" si="5"/>
        <v>60.3</v>
      </c>
    </row>
    <row r="7" spans="1:26" ht="45" customHeight="1" x14ac:dyDescent="0.35">
      <c r="A7" s="45" t="s">
        <v>32</v>
      </c>
      <c r="B7" s="46" t="s">
        <v>33</v>
      </c>
      <c r="C7" s="2" t="s">
        <v>21</v>
      </c>
      <c r="D7" s="2" t="s">
        <v>34</v>
      </c>
      <c r="E7" s="11" t="s">
        <v>4</v>
      </c>
      <c r="F7" s="51">
        <v>35</v>
      </c>
      <c r="G7" s="51">
        <v>23</v>
      </c>
      <c r="H7" s="30">
        <f t="shared" si="0"/>
        <v>58</v>
      </c>
      <c r="I7" s="51">
        <v>20</v>
      </c>
      <c r="J7" s="51">
        <v>12.5</v>
      </c>
      <c r="K7" s="30">
        <f t="shared" si="1"/>
        <v>32.5</v>
      </c>
      <c r="L7" s="51">
        <v>44</v>
      </c>
      <c r="M7" s="51">
        <v>17</v>
      </c>
      <c r="N7" s="30">
        <f t="shared" si="6"/>
        <v>61</v>
      </c>
      <c r="O7" s="67">
        <v>50</v>
      </c>
      <c r="P7" s="67">
        <v>15</v>
      </c>
      <c r="Q7" s="67">
        <f t="shared" si="2"/>
        <v>65</v>
      </c>
      <c r="R7" s="51">
        <v>30</v>
      </c>
      <c r="S7" s="51">
        <v>10</v>
      </c>
      <c r="T7" s="30">
        <f t="shared" si="3"/>
        <v>40</v>
      </c>
      <c r="U7" s="61">
        <f t="shared" si="7"/>
        <v>51.3</v>
      </c>
      <c r="V7" s="39">
        <v>7</v>
      </c>
      <c r="W7" s="39">
        <v>0</v>
      </c>
      <c r="X7" s="39">
        <v>2</v>
      </c>
      <c r="Y7" s="30">
        <f t="shared" si="4"/>
        <v>9</v>
      </c>
      <c r="Z7" s="57">
        <f t="shared" si="5"/>
        <v>60.3</v>
      </c>
    </row>
    <row r="8" spans="1:26" ht="36" customHeight="1" x14ac:dyDescent="0.35">
      <c r="A8" s="45" t="s">
        <v>35</v>
      </c>
      <c r="B8" s="46" t="s">
        <v>36</v>
      </c>
      <c r="C8" s="2" t="s">
        <v>37</v>
      </c>
      <c r="D8" s="2" t="s">
        <v>38</v>
      </c>
      <c r="E8" s="11" t="s">
        <v>4</v>
      </c>
      <c r="F8" s="51">
        <v>40</v>
      </c>
      <c r="G8" s="51">
        <v>22</v>
      </c>
      <c r="H8" s="30">
        <f t="shared" si="0"/>
        <v>62</v>
      </c>
      <c r="I8" s="51">
        <v>20</v>
      </c>
      <c r="J8" s="51">
        <v>2.5</v>
      </c>
      <c r="K8" s="30">
        <f t="shared" si="1"/>
        <v>22.5</v>
      </c>
      <c r="L8" s="51">
        <v>47</v>
      </c>
      <c r="M8" s="51">
        <v>16</v>
      </c>
      <c r="N8" s="30">
        <f t="shared" si="6"/>
        <v>63</v>
      </c>
      <c r="O8" s="67">
        <v>50</v>
      </c>
      <c r="P8" s="67">
        <v>5</v>
      </c>
      <c r="Q8" s="67">
        <f t="shared" si="2"/>
        <v>55</v>
      </c>
      <c r="R8" s="51">
        <v>40</v>
      </c>
      <c r="S8" s="51">
        <v>18</v>
      </c>
      <c r="T8" s="30">
        <f t="shared" si="3"/>
        <v>58</v>
      </c>
      <c r="U8" s="61">
        <f t="shared" si="7"/>
        <v>52.1</v>
      </c>
      <c r="V8" s="39">
        <v>8</v>
      </c>
      <c r="W8" s="39">
        <v>0</v>
      </c>
      <c r="X8" s="39">
        <v>3</v>
      </c>
      <c r="Y8" s="30">
        <f t="shared" si="4"/>
        <v>11</v>
      </c>
      <c r="Z8" s="57">
        <f t="shared" si="5"/>
        <v>63.1</v>
      </c>
    </row>
    <row r="9" spans="1:26" ht="45.75" customHeight="1" thickBot="1" x14ac:dyDescent="0.4">
      <c r="A9" s="47" t="s">
        <v>39</v>
      </c>
      <c r="B9" s="48" t="s">
        <v>40</v>
      </c>
      <c r="C9" s="31" t="s">
        <v>37</v>
      </c>
      <c r="D9" s="31" t="s">
        <v>38</v>
      </c>
      <c r="E9" s="49" t="s">
        <v>4</v>
      </c>
      <c r="F9" s="65">
        <v>40</v>
      </c>
      <c r="G9" s="52">
        <v>22</v>
      </c>
      <c r="H9" s="64">
        <f t="shared" si="0"/>
        <v>62</v>
      </c>
      <c r="I9" s="52">
        <v>40</v>
      </c>
      <c r="J9" s="52">
        <v>2.5</v>
      </c>
      <c r="K9" s="64">
        <f t="shared" si="1"/>
        <v>42.5</v>
      </c>
      <c r="L9" s="52">
        <v>48</v>
      </c>
      <c r="M9" s="52">
        <v>17</v>
      </c>
      <c r="N9" s="53">
        <f t="shared" si="6"/>
        <v>65</v>
      </c>
      <c r="O9" s="68">
        <v>50</v>
      </c>
      <c r="P9" s="68">
        <v>5</v>
      </c>
      <c r="Q9" s="69">
        <f t="shared" si="2"/>
        <v>55</v>
      </c>
      <c r="R9" s="52">
        <v>25</v>
      </c>
      <c r="S9" s="52">
        <v>15</v>
      </c>
      <c r="T9" s="64">
        <f t="shared" si="3"/>
        <v>40</v>
      </c>
      <c r="U9" s="62">
        <f t="shared" si="7"/>
        <v>52.9</v>
      </c>
      <c r="V9" s="50">
        <v>8</v>
      </c>
      <c r="W9" s="50">
        <v>0</v>
      </c>
      <c r="X9" s="50">
        <v>3</v>
      </c>
      <c r="Y9" s="64">
        <f t="shared" si="4"/>
        <v>11</v>
      </c>
      <c r="Z9" s="58">
        <f t="shared" si="5"/>
        <v>63.9</v>
      </c>
    </row>
    <row r="10" spans="1:26" ht="39" x14ac:dyDescent="0.35">
      <c r="A10" s="71" t="s">
        <v>42</v>
      </c>
      <c r="B10" s="72" t="s">
        <v>44</v>
      </c>
      <c r="C10" s="72" t="s">
        <v>46</v>
      </c>
      <c r="D10" s="72" t="s">
        <v>47</v>
      </c>
      <c r="E10" s="73" t="s">
        <v>48</v>
      </c>
    </row>
    <row r="11" spans="1:26" ht="39" x14ac:dyDescent="0.35">
      <c r="A11" s="71" t="s">
        <v>43</v>
      </c>
      <c r="B11" s="72" t="s">
        <v>45</v>
      </c>
      <c r="C11" s="72" t="s">
        <v>46</v>
      </c>
      <c r="D11" s="72" t="s">
        <v>47</v>
      </c>
      <c r="E11" s="73" t="s">
        <v>48</v>
      </c>
    </row>
  </sheetData>
  <autoFilter ref="A1:Z9" xr:uid="{68C500A1-E67B-4180-9D82-1C6705F04888}"/>
  <mergeCells count="13">
    <mergeCell ref="O2:Q2"/>
    <mergeCell ref="R2:T2"/>
    <mergeCell ref="V2:Y2"/>
    <mergeCell ref="Z2:Z3"/>
    <mergeCell ref="A2:A3"/>
    <mergeCell ref="C2:C3"/>
    <mergeCell ref="D2:D3"/>
    <mergeCell ref="E2:E3"/>
    <mergeCell ref="U2:U3"/>
    <mergeCell ref="F2:H2"/>
    <mergeCell ref="I2:K2"/>
    <mergeCell ref="L2:N2"/>
    <mergeCell ref="B2:B3"/>
  </mergeCells>
  <dataValidations count="5">
    <dataValidation type="decimal" operator="lessThanOrEqual" allowBlank="1" showInputMessage="1" showErrorMessage="1" sqref="L4:L9 I4:I9 O4:O9 F4:F9 R4:R9" xr:uid="{B5AB7921-A19C-45EE-93A7-7514E2583F2B}">
      <formula1>50</formula1>
    </dataValidation>
    <dataValidation type="decimal" operator="lessThanOrEqual" allowBlank="1" showInputMessage="1" showErrorMessage="1" sqref="G4:G9 M4:M9 J4:J9 P4:P9 S4:S9" xr:uid="{9F415DE4-9E3B-40AF-9C49-D05736FF2CA8}">
      <formula1>25</formula1>
    </dataValidation>
    <dataValidation type="decimal" operator="lessThanOrEqual" allowBlank="1" showInputMessage="1" showErrorMessage="1" sqref="U4:U9" xr:uid="{F7F75872-2A9F-4C69-B4AB-A8A491A5B65A}">
      <formula1>75</formula1>
    </dataValidation>
    <dataValidation type="decimal" operator="lessThanOrEqual" allowBlank="1" showInputMessage="1" showErrorMessage="1" sqref="X4:X9" xr:uid="{CC914CA0-DB05-4CBA-965D-2D5BC1FCC30D}">
      <formula1>6</formula1>
    </dataValidation>
    <dataValidation type="decimal" operator="lessThanOrEqual" allowBlank="1" showInputMessage="1" showErrorMessage="1" sqref="V4:W9" xr:uid="{A02DF9C6-84C0-45C8-90F2-4961E55CE9CB}">
      <formula1>9.5</formula1>
    </dataValidation>
  </dataValidations>
  <hyperlinks>
    <hyperlink ref="A4" location="'14_2021_2'!A1" display="TUTTI 14_2021_2" xr:uid="{847245F6-586A-4C78-8C80-54272E305D0A}"/>
    <hyperlink ref="A5:A9" location="'wniosek 1,2'!A3" display="TUTTI 01_2021_1" xr:uid="{28F9AC82-A451-41F8-8FC0-6894720E3F8B}"/>
    <hyperlink ref="A5" location="'15_2021_2'!A1" display="TUTTI 15_2021_2" xr:uid="{E7F6EE72-23D7-4552-8148-CCB5E447B740}"/>
    <hyperlink ref="A6" location="'16_2021_2'!A1" display="TUTTI 16_2021_2" xr:uid="{05CF4955-6884-48E0-A8D5-8BDA77DF6070}"/>
    <hyperlink ref="A7" location="'17_2021_2'!A1" display="TUTTI 17_2021_2" xr:uid="{E09FAA9C-97CC-4720-853F-987D6D137DED}"/>
    <hyperlink ref="A8" location="'18_2021_2'!A1" display="TUTTI 18_2021_2" xr:uid="{F900A3D3-55D4-4031-926A-FABAD9457AD8}"/>
    <hyperlink ref="A9" location="'19_2021_2'!A1" display="TUTTI 19_2021_2" xr:uid="{12C22557-F395-48C0-83E3-CBD7D4105A04}"/>
  </hyperlinks>
  <pageMargins left="0.7" right="0.7" top="0.75" bottom="0.75" header="0.3" footer="0.3"/>
  <pageSetup paperSize="8" orientation="landscape" r:id="rId1"/>
  <headerFooter>
    <oddHeader>&amp;L&amp;"-,Pogrubiony"TUTTI.pl 2018</oddHeader>
    <oddFooter>&amp;L&amp;A&amp;C&amp;B Materiały poufne&amp;B&amp;RStrona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tabSelected="1" topLeftCell="A5" zoomScale="94" zoomScaleNormal="94" workbookViewId="0">
      <selection activeCell="E6" sqref="E6"/>
    </sheetView>
  </sheetViews>
  <sheetFormatPr defaultColWidth="8.7265625" defaultRowHeight="14.5" x14ac:dyDescent="0.35"/>
  <cols>
    <col min="1" max="1" width="4.54296875" style="21" customWidth="1"/>
    <col min="2" max="2" width="22.453125" style="21" customWidth="1"/>
    <col min="3" max="3" width="18.453125" style="21" customWidth="1"/>
    <col min="4" max="4" width="15.1796875" style="23" customWidth="1"/>
    <col min="5" max="5" width="24.26953125" style="42" customWidth="1"/>
    <col min="6" max="6" width="9" style="21" customWidth="1"/>
    <col min="7" max="7" width="12.26953125" style="24" customWidth="1"/>
    <col min="8" max="8" width="12" style="21" customWidth="1"/>
    <col min="9" max="9" width="10.26953125" style="25" customWidth="1"/>
    <col min="10" max="10" width="8.7265625" style="21"/>
    <col min="11" max="11" width="8.7265625" style="22"/>
    <col min="12" max="16384" width="8.7265625" style="21"/>
  </cols>
  <sheetData>
    <row r="1" spans="1:11" s="19" customFormat="1" ht="31.9" customHeight="1" thickBot="1" x14ac:dyDescent="0.4">
      <c r="A1" s="37" t="s">
        <v>16</v>
      </c>
      <c r="B1" s="40" t="s">
        <v>0</v>
      </c>
      <c r="C1" s="32" t="s">
        <v>15</v>
      </c>
      <c r="D1" s="32" t="s">
        <v>1</v>
      </c>
      <c r="E1" s="33" t="s">
        <v>2</v>
      </c>
      <c r="F1" s="32" t="s">
        <v>3</v>
      </c>
      <c r="G1" s="34" t="s">
        <v>12</v>
      </c>
      <c r="H1" s="35" t="s">
        <v>13</v>
      </c>
      <c r="I1" s="36" t="s">
        <v>14</v>
      </c>
      <c r="K1" s="20"/>
    </row>
    <row r="2" spans="1:11" ht="39.5" x14ac:dyDescent="0.35">
      <c r="A2" s="18"/>
      <c r="B2" s="43" t="s">
        <v>39</v>
      </c>
      <c r="C2" s="70" t="s">
        <v>40</v>
      </c>
      <c r="D2" s="38" t="s">
        <v>37</v>
      </c>
      <c r="E2" s="29" t="s">
        <v>38</v>
      </c>
      <c r="F2" s="13" t="s">
        <v>22</v>
      </c>
      <c r="G2" s="28">
        <f>'OCENA WNIOSKÓW'!U9</f>
        <v>52.9</v>
      </c>
      <c r="H2" s="14">
        <f>'OCENA WNIOSKÓW'!Y9</f>
        <v>11</v>
      </c>
      <c r="I2" s="16">
        <f>'OCENA WNIOSKÓW'!Z9</f>
        <v>63.9</v>
      </c>
      <c r="K2"/>
    </row>
    <row r="3" spans="1:11" ht="39.5" x14ac:dyDescent="0.35">
      <c r="A3" s="26"/>
      <c r="B3" s="45" t="s">
        <v>35</v>
      </c>
      <c r="C3" s="46" t="s">
        <v>36</v>
      </c>
      <c r="D3" s="2" t="s">
        <v>37</v>
      </c>
      <c r="E3" s="2" t="s">
        <v>38</v>
      </c>
      <c r="F3" s="12" t="s">
        <v>22</v>
      </c>
      <c r="G3" s="27">
        <f>'OCENA WNIOSKÓW'!U8</f>
        <v>52.1</v>
      </c>
      <c r="H3" s="15">
        <f>'OCENA WNIOSKÓW'!Y8</f>
        <v>11</v>
      </c>
      <c r="I3" s="17">
        <f>'OCENA WNIOSKÓW'!Z8</f>
        <v>63.1</v>
      </c>
      <c r="K3"/>
    </row>
    <row r="4" spans="1:11" ht="52.5" x14ac:dyDescent="0.35">
      <c r="A4" s="26"/>
      <c r="B4" s="45" t="s">
        <v>26</v>
      </c>
      <c r="C4" s="46" t="s">
        <v>27</v>
      </c>
      <c r="D4" s="2" t="s">
        <v>28</v>
      </c>
      <c r="E4" s="2" t="s">
        <v>5</v>
      </c>
      <c r="F4" s="12" t="s">
        <v>22</v>
      </c>
      <c r="G4" s="27">
        <f>'OCENA WNIOSKÓW'!U5</f>
        <v>51.875</v>
      </c>
      <c r="H4" s="15">
        <f>'OCENA WNIOSKÓW'!Y5</f>
        <v>9</v>
      </c>
      <c r="I4" s="17">
        <f>'OCENA WNIOSKÓW'!Z5</f>
        <v>60.875</v>
      </c>
      <c r="K4"/>
    </row>
    <row r="5" spans="1:11" ht="57.5" customHeight="1" x14ac:dyDescent="0.35">
      <c r="A5" s="26"/>
      <c r="B5" s="45" t="s">
        <v>23</v>
      </c>
      <c r="C5" s="46" t="s">
        <v>24</v>
      </c>
      <c r="D5" s="2" t="s">
        <v>28</v>
      </c>
      <c r="E5" s="2" t="s">
        <v>5</v>
      </c>
      <c r="F5" s="12" t="s">
        <v>22</v>
      </c>
      <c r="G5" s="27">
        <f>'OCENA WNIOSKÓW'!U4</f>
        <v>51.375</v>
      </c>
      <c r="H5" s="15">
        <f>'OCENA WNIOSKÓW'!Y4</f>
        <v>9</v>
      </c>
      <c r="I5" s="17">
        <f>'OCENA WNIOSKÓW'!Z4</f>
        <v>60.375</v>
      </c>
      <c r="K5"/>
    </row>
    <row r="6" spans="1:11" ht="49" customHeight="1" x14ac:dyDescent="0.35">
      <c r="A6" s="26"/>
      <c r="B6" s="45" t="s">
        <v>29</v>
      </c>
      <c r="C6" s="46" t="s">
        <v>30</v>
      </c>
      <c r="D6" s="2" t="s">
        <v>21</v>
      </c>
      <c r="E6" s="2" t="s">
        <v>31</v>
      </c>
      <c r="F6" s="12" t="s">
        <v>22</v>
      </c>
      <c r="G6" s="27">
        <f>'OCENA WNIOSKÓW'!U6</f>
        <v>51.3</v>
      </c>
      <c r="H6" s="15">
        <f>'OCENA WNIOSKÓW'!Y6</f>
        <v>9</v>
      </c>
      <c r="I6" s="17">
        <f>'OCENA WNIOSKÓW'!Z6</f>
        <v>60.3</v>
      </c>
      <c r="K6"/>
    </row>
    <row r="7" spans="1:11" ht="39.5" x14ac:dyDescent="0.35">
      <c r="A7" s="91"/>
      <c r="B7" s="92" t="s">
        <v>32</v>
      </c>
      <c r="C7" s="93" t="s">
        <v>33</v>
      </c>
      <c r="D7" s="94" t="s">
        <v>21</v>
      </c>
      <c r="E7" s="94" t="s">
        <v>34</v>
      </c>
      <c r="F7" s="95" t="s">
        <v>22</v>
      </c>
      <c r="G7" s="96">
        <f>'OCENA WNIOSKÓW'!U7</f>
        <v>51.3</v>
      </c>
      <c r="H7" s="97">
        <f>'OCENA WNIOSKÓW'!Y7</f>
        <v>9</v>
      </c>
      <c r="I7" s="98">
        <f>'OCENA WNIOSKÓW'!Z7</f>
        <v>60.3</v>
      </c>
      <c r="K7"/>
    </row>
    <row r="8" spans="1:11" ht="39" x14ac:dyDescent="0.35">
      <c r="A8" s="26"/>
      <c r="B8" s="99" t="s">
        <v>42</v>
      </c>
      <c r="C8" s="100" t="s">
        <v>44</v>
      </c>
      <c r="D8" s="100" t="s">
        <v>46</v>
      </c>
      <c r="E8" s="100" t="s">
        <v>47</v>
      </c>
      <c r="F8" s="26" t="s">
        <v>22</v>
      </c>
      <c r="G8" s="101"/>
      <c r="H8" s="26"/>
      <c r="I8" s="102"/>
    </row>
    <row r="9" spans="1:11" ht="26" x14ac:dyDescent="0.35">
      <c r="A9" s="26"/>
      <c r="B9" s="99" t="s">
        <v>43</v>
      </c>
      <c r="C9" s="100" t="s">
        <v>45</v>
      </c>
      <c r="D9" s="100" t="s">
        <v>46</v>
      </c>
      <c r="E9" s="100" t="s">
        <v>47</v>
      </c>
      <c r="F9" s="26" t="s">
        <v>22</v>
      </c>
      <c r="G9" s="101"/>
      <c r="H9" s="26"/>
      <c r="I9" s="102"/>
    </row>
  </sheetData>
  <autoFilter ref="B1:I7" xr:uid="{00000000-0009-0000-0000-000001000000}">
    <sortState xmlns:xlrd2="http://schemas.microsoft.com/office/spreadsheetml/2017/richdata2" ref="B2:I7">
      <sortCondition descending="1" ref="I1:I7"/>
    </sortState>
  </autoFilter>
  <hyperlinks>
    <hyperlink ref="B5" location="'14_2021_2'!A1" display="TUTTI 14_2021_2" xr:uid="{CCBFEB24-1F43-4D19-A34C-1FF3AB3B83DA}"/>
    <hyperlink ref="B3:B7" location="'wniosek 1,2'!A3" display="TUTTI 01_2021_1" xr:uid="{3A9B33FE-6D14-41EF-AA2C-216D7733CA09}"/>
    <hyperlink ref="B4" location="'15_2021_2'!A1" display="TUTTI 15_2021_2" xr:uid="{F00D366A-EFD0-489D-8315-D4063ABDDE5D}"/>
    <hyperlink ref="B6" location="'16_2021_2'!A1" display="TUTTI 16_2021_2" xr:uid="{D0BEB00F-6301-45D1-89B8-DFB665AA0A24}"/>
    <hyperlink ref="B7" location="'17_2021_2'!A1" display="TUTTI 17_2021_2" xr:uid="{1FAE7043-C0F1-4D90-A504-A673F907BF00}"/>
    <hyperlink ref="B3" location="'18_2021_2'!A1" display="TUTTI 18_2021_2" xr:uid="{30EC8499-1E78-4423-93DD-CC0C1A38F818}"/>
    <hyperlink ref="B2" location="'19_2021_2'!A1" display="TUTTI 19_2021_2" xr:uid="{D9B5B484-0482-4C71-AAFA-8832C243F2E8}"/>
  </hyperlinks>
  <pageMargins left="0.70866141732283472" right="0.70866141732283472" top="0.74803149606299213" bottom="0.74803149606299213" header="0.31496062992125984" footer="0.31496062992125984"/>
  <pageSetup paperSize="8" fitToWidth="0" orientation="portrait" r:id="rId1"/>
  <headerFooter>
    <oddHeader>&amp;LTUTTI 2019_1&amp;C&amp;A</oddHeader>
    <oddFooter>&amp;L[data]&amp;CStrona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OCENA WNIOSKÓW</vt:lpstr>
      <vt:lpstr>LISTA PREFERENCJI</vt:lpstr>
      <vt:lpstr>'LISTA PREFERENCJI'!Print_Titles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Justyna Pieszczek</cp:lastModifiedBy>
  <cp:lastPrinted>2018-05-08T08:46:33Z</cp:lastPrinted>
  <dcterms:created xsi:type="dcterms:W3CDTF">2018-04-15T15:49:02Z</dcterms:created>
  <dcterms:modified xsi:type="dcterms:W3CDTF">2021-02-08T07:42:00Z</dcterms:modified>
</cp:coreProperties>
</file>