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2\"/>
    </mc:Choice>
  </mc:AlternateContent>
  <xr:revisionPtr revIDLastSave="0" documentId="13_ncr:1_{8EC54DF9-3C46-4F1B-A587-37C91B402FA8}" xr6:coauthVersionLast="47" xr6:coauthVersionMax="47" xr10:uidLastSave="{00000000-0000-0000-0000-000000000000}"/>
  <bookViews>
    <workbookView xWindow="6948" yWindow="1584" windowWidth="20700" windowHeight="10632" activeTab="1" xr2:uid="{89297C98-02B0-4348-AF1F-B3C1DD630065}"/>
  </bookViews>
  <sheets>
    <sheet name="OCENA WNIOSKÓW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  <c r="T19" i="1"/>
  <c r="T21" i="1"/>
  <c r="T22" i="1"/>
  <c r="T23" i="1"/>
  <c r="T24" i="1"/>
  <c r="T25" i="1"/>
  <c r="T26" i="1"/>
  <c r="T27" i="1"/>
  <c r="T28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17" i="1"/>
  <c r="T16" i="1"/>
  <c r="T14" i="1"/>
  <c r="T4" i="1"/>
  <c r="T5" i="1"/>
  <c r="T6" i="1"/>
  <c r="T7" i="1"/>
  <c r="T8" i="1"/>
  <c r="T9" i="1"/>
  <c r="T10" i="1"/>
  <c r="T12" i="1"/>
  <c r="T13" i="1"/>
  <c r="T3" i="1"/>
  <c r="P3" i="1"/>
  <c r="G27" i="1" l="1"/>
  <c r="J27" i="1"/>
  <c r="M27" i="1"/>
  <c r="P27" i="1"/>
  <c r="S27" i="1"/>
  <c r="X27" i="1"/>
  <c r="G28" i="1"/>
  <c r="J28" i="1"/>
  <c r="M28" i="1"/>
  <c r="P28" i="1"/>
  <c r="S28" i="1"/>
  <c r="X28" i="1"/>
  <c r="G29" i="1"/>
  <c r="J29" i="1"/>
  <c r="M29" i="1"/>
  <c r="P29" i="1"/>
  <c r="S29" i="1"/>
  <c r="T29" i="1" s="1"/>
  <c r="X29" i="1"/>
  <c r="G30" i="1"/>
  <c r="J30" i="1"/>
  <c r="M30" i="1"/>
  <c r="P30" i="1"/>
  <c r="S30" i="1"/>
  <c r="X30" i="1"/>
  <c r="G31" i="1"/>
  <c r="J31" i="1"/>
  <c r="M31" i="1"/>
  <c r="P31" i="1"/>
  <c r="S31" i="1"/>
  <c r="X31" i="1"/>
  <c r="G32" i="1"/>
  <c r="J32" i="1"/>
  <c r="M32" i="1"/>
  <c r="P32" i="1"/>
  <c r="S32" i="1"/>
  <c r="X32" i="1"/>
  <c r="G33" i="1"/>
  <c r="J33" i="1"/>
  <c r="M33" i="1"/>
  <c r="P33" i="1"/>
  <c r="S33" i="1"/>
  <c r="X33" i="1"/>
  <c r="G34" i="1"/>
  <c r="J34" i="1"/>
  <c r="M34" i="1"/>
  <c r="P34" i="1"/>
  <c r="S34" i="1"/>
  <c r="X34" i="1"/>
  <c r="G35" i="1"/>
  <c r="J35" i="1"/>
  <c r="M35" i="1"/>
  <c r="P35" i="1"/>
  <c r="S35" i="1"/>
  <c r="X35" i="1"/>
  <c r="G36" i="1"/>
  <c r="J36" i="1"/>
  <c r="M36" i="1"/>
  <c r="P36" i="1"/>
  <c r="S36" i="1"/>
  <c r="X36" i="1"/>
  <c r="G37" i="1"/>
  <c r="J37" i="1"/>
  <c r="M37" i="1"/>
  <c r="P37" i="1"/>
  <c r="S37" i="1"/>
  <c r="X37" i="1"/>
  <c r="G38" i="1"/>
  <c r="J38" i="1"/>
  <c r="M38" i="1"/>
  <c r="P38" i="1"/>
  <c r="S38" i="1"/>
  <c r="X38" i="1"/>
  <c r="G39" i="1"/>
  <c r="J39" i="1"/>
  <c r="M39" i="1"/>
  <c r="P39" i="1"/>
  <c r="S39" i="1"/>
  <c r="X39" i="1"/>
  <c r="G40" i="1"/>
  <c r="J40" i="1"/>
  <c r="M40" i="1"/>
  <c r="P40" i="1"/>
  <c r="S40" i="1"/>
  <c r="X40" i="1"/>
  <c r="G41" i="1"/>
  <c r="J41" i="1"/>
  <c r="M41" i="1"/>
  <c r="P41" i="1"/>
  <c r="S41" i="1"/>
  <c r="X41" i="1"/>
  <c r="G42" i="1"/>
  <c r="J42" i="1"/>
  <c r="M42" i="1"/>
  <c r="P42" i="1"/>
  <c r="S42" i="1"/>
  <c r="X42" i="1"/>
  <c r="F27" i="2" l="1"/>
  <c r="F4" i="2"/>
  <c r="F19" i="2"/>
  <c r="F18" i="2"/>
  <c r="F23" i="2"/>
  <c r="F14" i="2"/>
  <c r="F33" i="2"/>
  <c r="F5" i="2"/>
  <c r="F6" i="2"/>
  <c r="F22" i="2"/>
  <c r="F21" i="2"/>
  <c r="F9" i="2"/>
  <c r="F8" i="2"/>
  <c r="F34" i="2"/>
  <c r="F15" i="2"/>
  <c r="F17" i="2"/>
  <c r="Y33" i="1"/>
  <c r="E6" i="2"/>
  <c r="Y30" i="1"/>
  <c r="Y40" i="1"/>
  <c r="Y32" i="1"/>
  <c r="E4" i="2"/>
  <c r="E18" i="2"/>
  <c r="E27" i="2"/>
  <c r="E5" i="2"/>
  <c r="E14" i="2"/>
  <c r="E9" i="2"/>
  <c r="E23" i="2"/>
  <c r="E33" i="2"/>
  <c r="E15" i="2"/>
  <c r="Y38" i="1"/>
  <c r="Y35" i="1"/>
  <c r="Y41" i="1"/>
  <c r="Y31" i="1"/>
  <c r="Y37" i="1"/>
  <c r="Y39" i="1"/>
  <c r="Y36" i="1"/>
  <c r="Y42" i="1"/>
  <c r="Y28" i="1"/>
  <c r="Y34" i="1" l="1"/>
  <c r="E8" i="2"/>
  <c r="E22" i="2"/>
  <c r="Y27" i="1"/>
  <c r="E17" i="2"/>
  <c r="Y29" i="1"/>
  <c r="E34" i="2"/>
  <c r="E21" i="2"/>
  <c r="E19" i="2"/>
  <c r="G18" i="2"/>
  <c r="G27" i="2"/>
  <c r="G19" i="2"/>
  <c r="G4" i="2"/>
  <c r="G21" i="2"/>
  <c r="G8" i="2"/>
  <c r="G5" i="2"/>
  <c r="G23" i="2"/>
  <c r="G33" i="2"/>
  <c r="G22" i="2"/>
  <c r="G15" i="2"/>
  <c r="G14" i="2"/>
  <c r="G9" i="2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3" i="1"/>
  <c r="X4" i="1"/>
  <c r="M6" i="1"/>
  <c r="S3" i="1"/>
  <c r="M3" i="1"/>
  <c r="J3" i="1"/>
  <c r="S5" i="1"/>
  <c r="S6" i="1"/>
  <c r="S7" i="1"/>
  <c r="S8" i="1"/>
  <c r="S9" i="1"/>
  <c r="S10" i="1"/>
  <c r="S11" i="1"/>
  <c r="T11" i="1" s="1"/>
  <c r="S12" i="1"/>
  <c r="S13" i="1"/>
  <c r="S14" i="1"/>
  <c r="S15" i="1"/>
  <c r="T15" i="1" s="1"/>
  <c r="S16" i="1"/>
  <c r="S17" i="1"/>
  <c r="S18" i="1"/>
  <c r="S19" i="1"/>
  <c r="S20" i="1"/>
  <c r="T20" i="1" s="1"/>
  <c r="S21" i="1"/>
  <c r="S22" i="1"/>
  <c r="S23" i="1"/>
  <c r="S24" i="1"/>
  <c r="S25" i="1"/>
  <c r="S26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M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S4" i="1"/>
  <c r="P4" i="1"/>
  <c r="M4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G3" i="1"/>
  <c r="G6" i="2" l="1"/>
  <c r="F36" i="2"/>
  <c r="F25" i="2"/>
  <c r="F35" i="2"/>
  <c r="F28" i="2"/>
  <c r="F3" i="2"/>
  <c r="F20" i="2"/>
  <c r="F11" i="2"/>
  <c r="F29" i="2"/>
  <c r="F2" i="2"/>
  <c r="F13" i="2"/>
  <c r="F10" i="2"/>
  <c r="F12" i="2"/>
  <c r="F31" i="2"/>
  <c r="F26" i="2"/>
  <c r="F7" i="2"/>
  <c r="F24" i="2"/>
  <c r="F30" i="2"/>
  <c r="G17" i="2"/>
  <c r="E3" i="2"/>
  <c r="G34" i="2"/>
  <c r="E30" i="2"/>
  <c r="F32" i="2"/>
  <c r="F38" i="2"/>
  <c r="F41" i="2"/>
  <c r="F16" i="2"/>
  <c r="F40" i="2"/>
  <c r="E40" i="2"/>
  <c r="F39" i="2"/>
  <c r="E39" i="2"/>
  <c r="F37" i="2"/>
  <c r="E32" i="2"/>
  <c r="E29" i="2"/>
  <c r="E24" i="2"/>
  <c r="E36" i="2"/>
  <c r="E2" i="2"/>
  <c r="E25" i="2"/>
  <c r="E28" i="2"/>
  <c r="E12" i="2"/>
  <c r="E31" i="2"/>
  <c r="E13" i="2"/>
  <c r="E20" i="2"/>
  <c r="E26" i="2" l="1"/>
  <c r="E10" i="2"/>
  <c r="E35" i="2"/>
  <c r="Y25" i="1"/>
  <c r="E41" i="2"/>
  <c r="E11" i="2"/>
  <c r="E38" i="2"/>
  <c r="E7" i="2"/>
  <c r="E37" i="2"/>
  <c r="Y26" i="1"/>
  <c r="G16" i="2" s="1"/>
  <c r="E16" i="2"/>
  <c r="G41" i="2"/>
  <c r="Y24" i="1"/>
  <c r="Y23" i="1"/>
  <c r="Y22" i="1"/>
  <c r="Y21" i="1"/>
  <c r="G39" i="2" l="1"/>
  <c r="G38" i="2"/>
  <c r="G37" i="2"/>
  <c r="G40" i="2"/>
  <c r="Y9" i="1"/>
  <c r="G10" i="2" l="1"/>
  <c r="Y19" i="1"/>
  <c r="Y18" i="1"/>
  <c r="Y13" i="1"/>
  <c r="Y14" i="1"/>
  <c r="Y6" i="1"/>
  <c r="Y7" i="1"/>
  <c r="Y11" i="1"/>
  <c r="Y10" i="1"/>
  <c r="Y15" i="1"/>
  <c r="Y5" i="1"/>
  <c r="Y17" i="1"/>
  <c r="Y3" i="1"/>
  <c r="Y12" i="1"/>
  <c r="Y16" i="1"/>
  <c r="G20" i="2" l="1"/>
  <c r="G29" i="2"/>
  <c r="G11" i="2"/>
  <c r="G2" i="2"/>
  <c r="G31" i="2"/>
  <c r="G26" i="2"/>
  <c r="G35" i="2"/>
  <c r="G7" i="2"/>
  <c r="G25" i="2"/>
  <c r="G28" i="2"/>
  <c r="G30" i="2"/>
  <c r="G3" i="2"/>
  <c r="G36" i="2"/>
  <c r="G13" i="2"/>
  <c r="Y4" i="1"/>
  <c r="Y8" i="1"/>
  <c r="Y20" i="1"/>
  <c r="G32" i="2" l="1"/>
  <c r="G12" i="2"/>
  <c r="G24" i="2"/>
</calcChain>
</file>

<file path=xl/sharedStrings.xml><?xml version="1.0" encoding="utf-8"?>
<sst xmlns="http://schemas.openxmlformats.org/spreadsheetml/2006/main" count="347" uniqueCount="120">
  <si>
    <t>numer wniosku</t>
  </si>
  <si>
    <t>nazwa wnioskodawcy</t>
  </si>
  <si>
    <t>nazwa Wydarzenia</t>
  </si>
  <si>
    <t>ocena wartości merytorycznej: BB-L</t>
  </si>
  <si>
    <t>ocena wartości merytorycznej: JR</t>
  </si>
  <si>
    <t>ocena wartości merytorycznej: MK</t>
  </si>
  <si>
    <t>ocena wartości merytorycznej: DC</t>
  </si>
  <si>
    <t>ocena końcowa łącznie</t>
  </si>
  <si>
    <t>ocena wartości formalnej</t>
  </si>
  <si>
    <t xml:space="preserve">OCENA OSTATECZNA </t>
  </si>
  <si>
    <t>kompozytor, utwór</t>
  </si>
  <si>
    <t>w sumie</t>
  </si>
  <si>
    <t>FILHARMONIA ŚLĄSKA im. H. M. Góreckiego</t>
  </si>
  <si>
    <t>OCENA WARTOŚCI MERYTORYCZNEJ</t>
  </si>
  <si>
    <t>OCENA WARTOŚCI FORMALNEJ</t>
  </si>
  <si>
    <t>OCENA OSTATECZNA</t>
  </si>
  <si>
    <t>NR WNIOSKU</t>
  </si>
  <si>
    <t>PROGRAM</t>
  </si>
  <si>
    <t>NAZWA WNIOSKODAWCY</t>
  </si>
  <si>
    <t>WYDARZENIE</t>
  </si>
  <si>
    <t>FILHARMONIA ŚWIĘTOKRZYSKA im. Oskara Kolberga</t>
  </si>
  <si>
    <t>Filharmonia Zielonogórska im. T. Bairda</t>
  </si>
  <si>
    <t>ocena wartości merytorycznej: EBM</t>
  </si>
  <si>
    <t>koncert</t>
  </si>
  <si>
    <t>Filharmonia Sudecka im. J. Wiłkomirskiego</t>
  </si>
  <si>
    <t>Lutosławski, Witold - Koncert na orkiestrę</t>
  </si>
  <si>
    <t>Orkiestra Stołecznego Królewskiego</t>
  </si>
  <si>
    <t>Nagranie CD</t>
  </si>
  <si>
    <t>Lutosławski, Witold - Mała suita</t>
  </si>
  <si>
    <t>Karłowicz, Mieczysław - Odwieczne pieśni [edycja źródłowa]</t>
  </si>
  <si>
    <t>Teatr Wielki im. Stanisława Moniuszki</t>
  </si>
  <si>
    <t>TUTTI.pl 28_2023_2</t>
  </si>
  <si>
    <t>TUTTI.pl 29_2023_2</t>
  </si>
  <si>
    <t>TUTTI.pl 30_2023_2</t>
  </si>
  <si>
    <t>Baird, Tadeusz - Elegeia</t>
  </si>
  <si>
    <t>TUTTI.pl 31_2023_2</t>
  </si>
  <si>
    <t>Baird, Tadeusz - Cztery sonety miłosne</t>
  </si>
  <si>
    <t>TUTTI.pl 32_2023_2</t>
  </si>
  <si>
    <t>Dobrzyński, Ignacy Feliks - Uwertura do opery 'Monbar czyli Flibustierowie'</t>
  </si>
  <si>
    <t>TUTTI.pl 33_2023_2</t>
  </si>
  <si>
    <t>Serocki, Kazimierz - Sonatina na puzon i orkiestrę</t>
  </si>
  <si>
    <t>STOWARZYSZENIE ARTYSTYCZNE COOLTURALNY WROCŁAW</t>
  </si>
  <si>
    <t>TUTTI.pl 34_2023_2</t>
  </si>
  <si>
    <t>Serocki, Kazimierz - Koncert na puzon i orkiestrę</t>
  </si>
  <si>
    <t>TUTTI.pl 35_2023_2</t>
  </si>
  <si>
    <t>Sikorski, Kazimierz - Koncert na puzon i orkiestrę</t>
  </si>
  <si>
    <t>TUTTI.pl 36_2023_2</t>
  </si>
  <si>
    <t>Friemann, Witold - Koncert na puzon i orkiestrę nr 1 'Concerto eroico</t>
  </si>
  <si>
    <t>TUTTI.pl 37_2023_2</t>
  </si>
  <si>
    <t>Szymanowski, Karol - Nokturn i Tarantela</t>
  </si>
  <si>
    <t>Filharmonia im. Karola Szymanowskiego</t>
  </si>
  <si>
    <t>TUTTI.pl 38_2023_2</t>
  </si>
  <si>
    <t>Noskowski, Zygmunt - Symfonia nr 3 F-dur 'Od wiosny do wiosny'</t>
  </si>
  <si>
    <t>Polska Orkiestra Sinfonia Iuventus</t>
  </si>
  <si>
    <t>TUTTI.pl 39_2023_2</t>
  </si>
  <si>
    <t>Różycki, Ludomir - Suita taneczna</t>
  </si>
  <si>
    <t>TUTTI.pl 40_2023_2</t>
  </si>
  <si>
    <t>Różycki, Ludomir - Pieta. Na zgliszczach Warszawy</t>
  </si>
  <si>
    <t>TUTTI.pl 41_2023_2</t>
  </si>
  <si>
    <t>Różycki, Ludomir - Polonez uroczysty</t>
  </si>
  <si>
    <t>TUTTI.pl 42_2023_2</t>
  </si>
  <si>
    <t>Chopin, Fryderyk - Koncert fortepianowy nr 1 e-moll</t>
  </si>
  <si>
    <t>Stowarzyszenie Muzyki Polskiej</t>
  </si>
  <si>
    <t>TUTTI.pl 43_2023_2</t>
  </si>
  <si>
    <t>Karłowicz, Mieczysław - Serenada</t>
  </si>
  <si>
    <t>TUTTI.pl 44_2023_2</t>
  </si>
  <si>
    <t>Moniuszko, Stanisław - Straszny dwór: recytatyw Stefana i aria z kurantem</t>
  </si>
  <si>
    <t>TUTTI.pl 45_2023_2</t>
  </si>
  <si>
    <t>Żeleński, Władysław - Janek: dumka Janka</t>
  </si>
  <si>
    <t>TUTTI.pl 46_2023_2|rezygnacja - liczba złożonych wniosków przekroczyła limit</t>
  </si>
  <si>
    <t>Moniuszko, Stanisław - Halka: modlitwa w kościółku</t>
  </si>
  <si>
    <t>rezygnacja - liczba złożonych wniosków przekroczyła limit</t>
  </si>
  <si>
    <t>TUTTI.pl 47_2023_2</t>
  </si>
  <si>
    <t>Moniuszko, Stanisław - Halka: recytatyw i aria Halki</t>
  </si>
  <si>
    <t>TUTTI.pl 48_2023_2|rezygnacja: liczba złożonych wniosków przekroczyła limit</t>
  </si>
  <si>
    <t>Moniuszko, Stanisław - Halka: tańce góralskie</t>
  </si>
  <si>
    <t>TUTTI.pl 49_2023_2|rezygnacja: liczba złożonych wniosków przekroczyła limit</t>
  </si>
  <si>
    <t>Moniuszko, Stanisław - Hrabina: uwertura do opery</t>
  </si>
  <si>
    <t>TUTTI.pl 50_2023_2|rezygnacja: liczba złożonych wniosków przekroczyła limit</t>
  </si>
  <si>
    <t>Moniuszko, Stanisław - Paria: uwertura do opery</t>
  </si>
  <si>
    <t>TUTTI.pl 51_2023_2</t>
  </si>
  <si>
    <t>Perkowski, Piotr - Szkice toruńskie</t>
  </si>
  <si>
    <t>Toruńska Orkiestra Symfoniczna</t>
  </si>
  <si>
    <t>TUTTI.pl 52_2023_2</t>
  </si>
  <si>
    <t>Kisielewski, Stefan - Cosmos I</t>
  </si>
  <si>
    <t>TUTTI.pl 53_2023_2</t>
  </si>
  <si>
    <t>Krauze, Zygmunt - Kopernik - nasza planeta</t>
  </si>
  <si>
    <t>TUTTI.pl 54_2023_2</t>
  </si>
  <si>
    <t>Moniuszko, Stanisław - Straszny dwór</t>
  </si>
  <si>
    <t>3 wykonania scenicze</t>
  </si>
  <si>
    <t>TUTTI.pl 55_2023_2</t>
  </si>
  <si>
    <t>Bujarski, Zbigniew - Concerto per archi II</t>
  </si>
  <si>
    <t>TUTTI.pl 56_2023_2</t>
  </si>
  <si>
    <t>Bujarski, Zbigniew - Elegos</t>
  </si>
  <si>
    <t>TUTTI.pl 57_2023_2</t>
  </si>
  <si>
    <t>Stachowski, Marek - Sinfonietta</t>
  </si>
  <si>
    <t>TUTTI.pl 58_2023_2</t>
  </si>
  <si>
    <t>Chyrzyński, Marcel - Ukiyo-e</t>
  </si>
  <si>
    <t>TUTTI.pl 59_2023_2</t>
  </si>
  <si>
    <t>Dobrzyński, Ignacy Feliks - Symfonia nr 2 c-moll 'Charakterystyczna'</t>
  </si>
  <si>
    <t>Fundacja „Pomoc Polakom na Wschodzie”</t>
  </si>
  <si>
    <t>Internet AV</t>
  </si>
  <si>
    <t>TUTTI.pl 60_2023_2</t>
  </si>
  <si>
    <t>Noskowski, Zygmunt - Z życia narodu</t>
  </si>
  <si>
    <t>TUTTI.pl 61_2023_2</t>
  </si>
  <si>
    <t>Kilar, Wojciech - Portret Damy: suita z muzyki filmowej</t>
  </si>
  <si>
    <t>TUTTI.pl 62_2023_2</t>
  </si>
  <si>
    <t>Twardowski, Romuald - Koncert staropolski</t>
  </si>
  <si>
    <t>TUTTI.pl 63_2023_2</t>
  </si>
  <si>
    <t>Karłowicz, Mieczysław - Serenada [edycja źródłowa]</t>
  </si>
  <si>
    <t>TUTTI.pl 64_2023_2</t>
  </si>
  <si>
    <t>Maklakiewicz, Jan Adam - Madonny</t>
  </si>
  <si>
    <t>TUTTI.pl 65_2023_2</t>
  </si>
  <si>
    <t>Maklakiewicz, Jan Adam - Cztery pieśni japońskie</t>
  </si>
  <si>
    <t>TUTTI.pl 66_2023_2</t>
  </si>
  <si>
    <t>Wnuk-Nazarowa, Joanna - Koncert na klawesyn amplifikowany</t>
  </si>
  <si>
    <t>TUTTI.pl 67_2023_2</t>
  </si>
  <si>
    <t>Filharmonia im. M. Karłowicza w Szczecinie</t>
  </si>
  <si>
    <t>2 koncerty</t>
  </si>
  <si>
    <t>limit (Regulamin: IV,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</si>
</sst>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2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3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5" borderId="10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wrapText="1"/>
    </xf>
    <xf numFmtId="0" fontId="6" fillId="0" borderId="7" xfId="0" applyFont="1" applyBorder="1"/>
    <xf numFmtId="0" fontId="0" fillId="0" borderId="19" xfId="0" applyBorder="1"/>
    <xf numFmtId="0" fontId="0" fillId="0" borderId="7" xfId="0" applyBorder="1"/>
    <xf numFmtId="0" fontId="5" fillId="8" borderId="11" xfId="0" applyFont="1" applyFill="1" applyBorder="1" applyAlignment="1">
      <alignment vertical="top" wrapText="1"/>
    </xf>
    <xf numFmtId="2" fontId="5" fillId="4" borderId="11" xfId="0" applyNumberFormat="1" applyFont="1" applyFill="1" applyBorder="1" applyAlignment="1">
      <alignment vertical="top" wrapText="1"/>
    </xf>
    <xf numFmtId="0" fontId="0" fillId="0" borderId="13" xfId="0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0" fontId="9" fillId="0" borderId="11" xfId="0" applyFont="1" applyBorder="1" applyAlignment="1">
      <alignment vertical="top" wrapText="1"/>
    </xf>
    <xf numFmtId="2" fontId="0" fillId="0" borderId="17" xfId="0" applyNumberFormat="1" applyBorder="1" applyAlignment="1">
      <alignment vertical="top"/>
    </xf>
    <xf numFmtId="2" fontId="0" fillId="0" borderId="16" xfId="0" applyNumberFormat="1" applyBorder="1" applyAlignment="1">
      <alignment vertical="top"/>
    </xf>
    <xf numFmtId="0" fontId="1" fillId="0" borderId="21" xfId="0" applyFont="1" applyBorder="1" applyAlignment="1">
      <alignment vertical="top" wrapText="1"/>
    </xf>
    <xf numFmtId="2" fontId="5" fillId="7" borderId="20" xfId="0" applyNumberFormat="1" applyFont="1" applyFill="1" applyBorder="1" applyAlignment="1">
      <alignment vertical="top" wrapText="1"/>
    </xf>
    <xf numFmtId="0" fontId="3" fillId="3" borderId="21" xfId="0" applyFont="1" applyFill="1" applyBorder="1"/>
    <xf numFmtId="0" fontId="6" fillId="0" borderId="16" xfId="1" applyFont="1" applyBorder="1"/>
    <xf numFmtId="0" fontId="6" fillId="0" borderId="7" xfId="1" applyFont="1" applyBorder="1"/>
    <xf numFmtId="0" fontId="8" fillId="0" borderId="23" xfId="0" applyFont="1" applyBorder="1"/>
    <xf numFmtId="2" fontId="0" fillId="0" borderId="22" xfId="0" applyNumberFormat="1" applyBorder="1"/>
    <xf numFmtId="0" fontId="0" fillId="0" borderId="7" xfId="0" applyBorder="1" applyAlignment="1">
      <alignment wrapText="1"/>
    </xf>
    <xf numFmtId="0" fontId="2" fillId="2" borderId="24" xfId="0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12" fillId="0" borderId="7" xfId="0" applyFont="1" applyBorder="1" applyAlignment="1">
      <alignment vertical="center" wrapText="1"/>
    </xf>
    <xf numFmtId="0" fontId="13" fillId="0" borderId="7" xfId="2" applyBorder="1"/>
    <xf numFmtId="0" fontId="11" fillId="0" borderId="4" xfId="0" applyFont="1" applyBorder="1" applyAlignment="1">
      <alignment horizontal="right"/>
    </xf>
    <xf numFmtId="0" fontId="8" fillId="0" borderId="26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3" fillId="3" borderId="11" xfId="0" applyFont="1" applyFill="1" applyBorder="1"/>
    <xf numFmtId="0" fontId="11" fillId="0" borderId="4" xfId="0" applyFont="1" applyBorder="1" applyAlignment="1">
      <alignment horizontal="right" vertical="center"/>
    </xf>
    <xf numFmtId="0" fontId="8" fillId="0" borderId="31" xfId="0" applyFont="1" applyBorder="1"/>
    <xf numFmtId="0" fontId="8" fillId="0" borderId="33" xfId="0" applyFont="1" applyBorder="1"/>
    <xf numFmtId="2" fontId="1" fillId="0" borderId="22" xfId="0" applyNumberFormat="1" applyFont="1" applyBorder="1"/>
    <xf numFmtId="0" fontId="7" fillId="0" borderId="30" xfId="0" applyFont="1" applyBorder="1"/>
    <xf numFmtId="0" fontId="0" fillId="0" borderId="14" xfId="0" applyBorder="1" applyAlignment="1">
      <alignment wrapText="1"/>
    </xf>
    <xf numFmtId="0" fontId="13" fillId="0" borderId="0" xfId="2" applyFill="1"/>
    <xf numFmtId="0" fontId="12" fillId="0" borderId="18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6" fillId="0" borderId="0" xfId="0" applyFont="1"/>
    <xf numFmtId="0" fontId="8" fillId="0" borderId="15" xfId="0" applyFont="1" applyBorder="1"/>
    <xf numFmtId="0" fontId="6" fillId="0" borderId="0" xfId="1" applyFont="1"/>
    <xf numFmtId="0" fontId="8" fillId="0" borderId="32" xfId="0" applyFont="1" applyBorder="1"/>
    <xf numFmtId="0" fontId="8" fillId="0" borderId="27" xfId="0" applyFont="1" applyBorder="1"/>
    <xf numFmtId="0" fontId="0" fillId="0" borderId="17" xfId="0" applyBorder="1"/>
    <xf numFmtId="0" fontId="0" fillId="0" borderId="14" xfId="0" applyBorder="1"/>
    <xf numFmtId="0" fontId="0" fillId="0" borderId="18" xfId="0" applyBorder="1"/>
    <xf numFmtId="0" fontId="7" fillId="0" borderId="32" xfId="0" applyFont="1" applyBorder="1"/>
    <xf numFmtId="0" fontId="6" fillId="0" borderId="34" xfId="0" applyFont="1" applyBorder="1"/>
    <xf numFmtId="2" fontId="1" fillId="0" borderId="7" xfId="0" applyNumberFormat="1" applyFont="1" applyBorder="1" applyAlignment="1">
      <alignment vertical="top"/>
    </xf>
    <xf numFmtId="0" fontId="6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3" fillId="0" borderId="0" xfId="2" applyBorder="1"/>
    <xf numFmtId="0" fontId="13" fillId="0" borderId="7" xfId="2" applyFill="1" applyBorder="1"/>
    <xf numFmtId="0" fontId="0" fillId="0" borderId="4" xfId="0" applyBorder="1"/>
    <xf numFmtId="0" fontId="13" fillId="0" borderId="35" xfId="2" applyBorder="1"/>
    <xf numFmtId="0" fontId="12" fillId="0" borderId="35" xfId="0" applyFont="1" applyBorder="1" applyAlignment="1">
      <alignment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2" fontId="0" fillId="0" borderId="37" xfId="0" applyNumberFormat="1" applyBorder="1" applyAlignment="1">
      <alignment vertical="top"/>
    </xf>
    <xf numFmtId="0" fontId="0" fillId="0" borderId="38" xfId="0" applyBorder="1" applyAlignment="1">
      <alignment vertical="top"/>
    </xf>
    <xf numFmtId="2" fontId="1" fillId="0" borderId="38" xfId="0" applyNumberFormat="1" applyFont="1" applyBorder="1" applyAlignment="1">
      <alignment vertical="top"/>
    </xf>
    <xf numFmtId="0" fontId="0" fillId="0" borderId="39" xfId="0" applyBorder="1"/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2" fontId="4" fillId="4" borderId="6" xfId="0" applyNumberFormat="1" applyFont="1" applyFill="1" applyBorder="1" applyAlignment="1">
      <alignment horizontal="center" vertical="top" wrapText="1"/>
    </xf>
    <xf numFmtId="2" fontId="4" fillId="4" borderId="12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top" wrapText="1"/>
    </xf>
    <xf numFmtId="2" fontId="5" fillId="6" borderId="11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4" fillId="0" borderId="7" xfId="2" applyFont="1" applyBorder="1"/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wrapText="1"/>
    </xf>
    <xf numFmtId="0" fontId="15" fillId="0" borderId="7" xfId="0" applyFont="1" applyBorder="1"/>
    <xf numFmtId="2" fontId="15" fillId="0" borderId="16" xfId="0" applyNumberFormat="1" applyFont="1" applyBorder="1" applyAlignment="1">
      <alignment vertical="top"/>
    </xf>
    <xf numFmtId="0" fontId="15" fillId="0" borderId="13" xfId="0" applyFont="1" applyBorder="1" applyAlignment="1">
      <alignment vertical="top"/>
    </xf>
    <xf numFmtId="2" fontId="16" fillId="0" borderId="13" xfId="0" applyNumberFormat="1" applyFont="1" applyBorder="1" applyAlignment="1">
      <alignment vertical="top"/>
    </xf>
    <xf numFmtId="0" fontId="14" fillId="0" borderId="13" xfId="2" applyFont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2" fontId="15" fillId="0" borderId="19" xfId="0" applyNumberFormat="1" applyFont="1" applyBorder="1" applyAlignment="1">
      <alignment vertical="top"/>
    </xf>
    <xf numFmtId="0" fontId="15" fillId="0" borderId="4" xfId="0" applyFont="1" applyBorder="1" applyAlignment="1">
      <alignment wrapText="1"/>
    </xf>
    <xf numFmtId="2" fontId="16" fillId="0" borderId="7" xfId="0" applyNumberFormat="1" applyFont="1" applyBorder="1" applyAlignment="1">
      <alignment vertical="top"/>
    </xf>
  </cellXfs>
  <cellStyles count="3">
    <cellStyle name="Hiperłącze" xfId="2" builtinId="8"/>
    <cellStyle name="Normalny" xfId="0" builtinId="0"/>
    <cellStyle name="Normalny 2" xfId="1" xr:uid="{560389C2-D9F9-4E3E-A05F-68C30F971D8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5DDD-125B-4B07-A463-46F3755C6014}">
  <dimension ref="A1:Y42"/>
  <sheetViews>
    <sheetView zoomScale="55" zoomScaleNormal="55" workbookViewId="0">
      <pane ySplit="2" topLeftCell="A3" activePane="bottomLeft" state="frozen"/>
      <selection pane="bottomLeft" activeCell="R9" sqref="R9"/>
    </sheetView>
  </sheetViews>
  <sheetFormatPr defaultRowHeight="30" customHeight="1" x14ac:dyDescent="0.3"/>
  <cols>
    <col min="1" max="1" width="33.33203125" customWidth="1"/>
    <col min="2" max="3" width="20.33203125" customWidth="1"/>
    <col min="4" max="4" width="17.77734375" customWidth="1"/>
    <col min="5" max="19" width="8.88671875" customWidth="1"/>
    <col min="20" max="20" width="9.88671875" customWidth="1"/>
    <col min="21" max="21" width="8.88671875" customWidth="1"/>
    <col min="22" max="22" width="8.44140625" customWidth="1"/>
    <col min="23" max="23" width="8.77734375" customWidth="1"/>
    <col min="24" max="24" width="8.88671875" customWidth="1"/>
    <col min="25" max="25" width="10.5546875" customWidth="1"/>
  </cols>
  <sheetData>
    <row r="1" spans="1:25" ht="30" customHeight="1" x14ac:dyDescent="0.3">
      <c r="A1" s="80" t="s">
        <v>0</v>
      </c>
      <c r="B1" s="25"/>
      <c r="C1" s="82" t="s">
        <v>1</v>
      </c>
      <c r="D1" s="84" t="s">
        <v>2</v>
      </c>
      <c r="E1" s="71" t="s">
        <v>3</v>
      </c>
      <c r="F1" s="71"/>
      <c r="G1" s="72"/>
      <c r="H1" s="71" t="s">
        <v>22</v>
      </c>
      <c r="I1" s="71"/>
      <c r="J1" s="72"/>
      <c r="K1" s="70" t="s">
        <v>4</v>
      </c>
      <c r="L1" s="71"/>
      <c r="M1" s="72"/>
      <c r="N1" s="70" t="s">
        <v>5</v>
      </c>
      <c r="O1" s="71"/>
      <c r="P1" s="72"/>
      <c r="Q1" s="70" t="s">
        <v>6</v>
      </c>
      <c r="R1" s="71"/>
      <c r="S1" s="72"/>
      <c r="T1" s="73" t="s">
        <v>7</v>
      </c>
      <c r="U1" s="75" t="s">
        <v>8</v>
      </c>
      <c r="V1" s="76"/>
      <c r="W1" s="76"/>
      <c r="X1" s="77"/>
      <c r="Y1" s="78" t="s">
        <v>9</v>
      </c>
    </row>
    <row r="2" spans="1:25" ht="30" customHeight="1" thickBot="1" x14ac:dyDescent="0.35">
      <c r="A2" s="81"/>
      <c r="B2" s="26" t="s">
        <v>10</v>
      </c>
      <c r="C2" s="83"/>
      <c r="D2" s="85"/>
      <c r="E2" s="1">
        <v>1</v>
      </c>
      <c r="F2" s="2">
        <v>2</v>
      </c>
      <c r="G2" s="3" t="s">
        <v>11</v>
      </c>
      <c r="H2" s="19">
        <v>1</v>
      </c>
      <c r="I2" s="2">
        <v>2</v>
      </c>
      <c r="J2" s="3" t="s">
        <v>11</v>
      </c>
      <c r="K2" s="34">
        <v>1</v>
      </c>
      <c r="L2" s="2">
        <v>2</v>
      </c>
      <c r="M2" s="3" t="s">
        <v>11</v>
      </c>
      <c r="N2" s="34">
        <v>1</v>
      </c>
      <c r="O2" s="2">
        <v>2</v>
      </c>
      <c r="P2" s="3" t="s">
        <v>11</v>
      </c>
      <c r="Q2" s="1">
        <v>1</v>
      </c>
      <c r="R2" s="2">
        <v>2</v>
      </c>
      <c r="S2" s="3" t="s">
        <v>11</v>
      </c>
      <c r="T2" s="74"/>
      <c r="U2" s="4">
        <v>1</v>
      </c>
      <c r="V2" s="5">
        <v>2</v>
      </c>
      <c r="W2" s="5">
        <v>3</v>
      </c>
      <c r="X2" s="6" t="s">
        <v>11</v>
      </c>
      <c r="Y2" s="79"/>
    </row>
    <row r="3" spans="1:25" ht="30" customHeight="1" x14ac:dyDescent="0.3">
      <c r="A3" s="41" t="s">
        <v>31</v>
      </c>
      <c r="B3" s="42" t="s">
        <v>28</v>
      </c>
      <c r="C3" s="43" t="s">
        <v>21</v>
      </c>
      <c r="D3" s="40" t="s">
        <v>23</v>
      </c>
      <c r="E3" s="56">
        <v>40</v>
      </c>
      <c r="F3" s="56">
        <v>22</v>
      </c>
      <c r="G3" s="46">
        <f>E3+F3</f>
        <v>62</v>
      </c>
      <c r="H3" s="20"/>
      <c r="I3" s="47"/>
      <c r="J3" s="48">
        <f>H3+I3</f>
        <v>0</v>
      </c>
      <c r="K3" s="54">
        <v>41</v>
      </c>
      <c r="L3" s="45">
        <v>14</v>
      </c>
      <c r="M3" s="49">
        <f>K3+L3</f>
        <v>55</v>
      </c>
      <c r="N3" s="57">
        <v>30</v>
      </c>
      <c r="O3" s="57">
        <v>20</v>
      </c>
      <c r="P3" s="49">
        <f>N3+O3</f>
        <v>50</v>
      </c>
      <c r="Q3" s="54">
        <v>15</v>
      </c>
      <c r="R3" s="45">
        <v>20</v>
      </c>
      <c r="S3" s="49">
        <f>Q3+R3</f>
        <v>35</v>
      </c>
      <c r="T3" s="23">
        <f>(G3+J3+M3+P3+S3)/4</f>
        <v>50.5</v>
      </c>
      <c r="U3" s="50">
        <v>7</v>
      </c>
      <c r="V3" s="51"/>
      <c r="W3" s="52">
        <v>6</v>
      </c>
      <c r="X3" s="53">
        <f>U3+V3+W3</f>
        <v>13</v>
      </c>
      <c r="Y3" s="38">
        <f>T3+X3</f>
        <v>63.5</v>
      </c>
    </row>
    <row r="4" spans="1:25" ht="41.4" customHeight="1" x14ac:dyDescent="0.3">
      <c r="A4" s="28" t="s">
        <v>32</v>
      </c>
      <c r="B4" s="27" t="s">
        <v>29</v>
      </c>
      <c r="C4" s="24" t="s">
        <v>21</v>
      </c>
      <c r="D4" s="24" t="s">
        <v>23</v>
      </c>
      <c r="E4" s="56">
        <v>45</v>
      </c>
      <c r="F4" s="56">
        <v>22</v>
      </c>
      <c r="G4" s="22">
        <f>E4+F4</f>
        <v>67</v>
      </c>
      <c r="H4" s="20"/>
      <c r="I4" s="21"/>
      <c r="J4" s="37">
        <f>H4+I4</f>
        <v>0</v>
      </c>
      <c r="K4" s="7">
        <v>40</v>
      </c>
      <c r="L4" s="7">
        <v>11</v>
      </c>
      <c r="M4" s="36">
        <f>K4+L4</f>
        <v>51</v>
      </c>
      <c r="N4" s="57">
        <v>50</v>
      </c>
      <c r="O4" s="57">
        <v>20</v>
      </c>
      <c r="P4" s="30">
        <f>N4+O4</f>
        <v>70</v>
      </c>
      <c r="Q4" s="7">
        <v>15</v>
      </c>
      <c r="R4" s="7">
        <v>20</v>
      </c>
      <c r="S4" s="31">
        <f>Q4+R4</f>
        <v>35</v>
      </c>
      <c r="T4" s="23">
        <f t="shared" ref="T4:T13" si="0">(G4+J4+M4+P4+S4)/4</f>
        <v>55.75</v>
      </c>
      <c r="U4" s="8">
        <v>7</v>
      </c>
      <c r="V4" s="9"/>
      <c r="W4" s="9">
        <v>6</v>
      </c>
      <c r="X4" s="39">
        <f>U4+V4+W4</f>
        <v>13</v>
      </c>
      <c r="Y4" s="38">
        <f t="shared" ref="Y4:Y20" si="1">T4+X4</f>
        <v>68.75</v>
      </c>
    </row>
    <row r="5" spans="1:25" ht="30" customHeight="1" x14ac:dyDescent="0.3">
      <c r="A5" s="28" t="s">
        <v>33</v>
      </c>
      <c r="B5" s="27" t="s">
        <v>34</v>
      </c>
      <c r="C5" s="24" t="s">
        <v>21</v>
      </c>
      <c r="D5" s="24" t="s">
        <v>23</v>
      </c>
      <c r="E5" s="56">
        <v>50</v>
      </c>
      <c r="F5" s="56">
        <v>25</v>
      </c>
      <c r="G5" s="22">
        <f t="shared" ref="G5:G26" si="2">E5+F5</f>
        <v>75</v>
      </c>
      <c r="H5" s="20"/>
      <c r="I5" s="21"/>
      <c r="J5" s="30">
        <f t="shared" ref="J5:J26" si="3">H5+I5</f>
        <v>0</v>
      </c>
      <c r="K5" s="7">
        <v>42</v>
      </c>
      <c r="L5" s="7">
        <v>11</v>
      </c>
      <c r="M5" s="33">
        <f t="shared" ref="M5:M26" si="4">K5+L5</f>
        <v>53</v>
      </c>
      <c r="N5" s="57">
        <v>50</v>
      </c>
      <c r="O5" s="57">
        <v>20</v>
      </c>
      <c r="P5" s="30">
        <f t="shared" ref="P5:P26" si="5">N5+O5</f>
        <v>70</v>
      </c>
      <c r="Q5" s="7">
        <v>40</v>
      </c>
      <c r="R5" s="7">
        <v>20</v>
      </c>
      <c r="S5" s="31">
        <f t="shared" ref="S5:S26" si="6">Q5+R5</f>
        <v>60</v>
      </c>
      <c r="T5" s="23">
        <f t="shared" si="0"/>
        <v>64.5</v>
      </c>
      <c r="U5" s="8">
        <v>7</v>
      </c>
      <c r="V5" s="9"/>
      <c r="W5" s="9">
        <v>6</v>
      </c>
      <c r="X5" s="39">
        <f t="shared" ref="X5:X26" si="7">U5+V5+W5</f>
        <v>13</v>
      </c>
      <c r="Y5" s="38">
        <f t="shared" si="1"/>
        <v>77.5</v>
      </c>
    </row>
    <row r="6" spans="1:25" ht="35.4" customHeight="1" x14ac:dyDescent="0.3">
      <c r="A6" s="28" t="s">
        <v>35</v>
      </c>
      <c r="B6" s="27" t="s">
        <v>36</v>
      </c>
      <c r="C6" s="24" t="s">
        <v>21</v>
      </c>
      <c r="D6" s="24" t="s">
        <v>23</v>
      </c>
      <c r="E6" s="56">
        <v>35</v>
      </c>
      <c r="F6" s="56">
        <v>20</v>
      </c>
      <c r="G6" s="22">
        <f t="shared" si="2"/>
        <v>55</v>
      </c>
      <c r="H6" s="20"/>
      <c r="I6" s="21"/>
      <c r="J6" s="30">
        <f t="shared" si="3"/>
        <v>0</v>
      </c>
      <c r="K6" s="7">
        <v>34</v>
      </c>
      <c r="L6" s="7">
        <v>11</v>
      </c>
      <c r="M6" s="32">
        <f t="shared" si="4"/>
        <v>45</v>
      </c>
      <c r="N6" s="57">
        <v>40</v>
      </c>
      <c r="O6" s="57">
        <v>20</v>
      </c>
      <c r="P6" s="30">
        <f t="shared" si="5"/>
        <v>60</v>
      </c>
      <c r="Q6" s="7">
        <v>40</v>
      </c>
      <c r="R6" s="7">
        <v>20</v>
      </c>
      <c r="S6" s="31">
        <f t="shared" si="6"/>
        <v>60</v>
      </c>
      <c r="T6" s="23">
        <f t="shared" si="0"/>
        <v>55</v>
      </c>
      <c r="U6" s="8">
        <v>7</v>
      </c>
      <c r="V6" s="9"/>
      <c r="W6" s="9">
        <v>6</v>
      </c>
      <c r="X6" s="39">
        <f t="shared" si="7"/>
        <v>13</v>
      </c>
      <c r="Y6" s="38">
        <f t="shared" si="1"/>
        <v>68</v>
      </c>
    </row>
    <row r="7" spans="1:25" ht="41.4" customHeight="1" x14ac:dyDescent="0.3">
      <c r="A7" s="28" t="s">
        <v>37</v>
      </c>
      <c r="B7" s="27" t="s">
        <v>38</v>
      </c>
      <c r="C7" s="24" t="s">
        <v>21</v>
      </c>
      <c r="D7" s="24" t="s">
        <v>23</v>
      </c>
      <c r="E7" s="56">
        <v>42</v>
      </c>
      <c r="F7" s="56">
        <v>22</v>
      </c>
      <c r="G7" s="22">
        <f t="shared" si="2"/>
        <v>64</v>
      </c>
      <c r="H7" s="20"/>
      <c r="I7" s="21"/>
      <c r="J7" s="30">
        <f t="shared" si="3"/>
        <v>0</v>
      </c>
      <c r="K7" s="7">
        <v>41</v>
      </c>
      <c r="L7" s="7">
        <v>11</v>
      </c>
      <c r="M7" s="30">
        <f t="shared" si="4"/>
        <v>52</v>
      </c>
      <c r="N7" s="57">
        <v>30</v>
      </c>
      <c r="O7" s="57">
        <v>20</v>
      </c>
      <c r="P7" s="30">
        <f t="shared" si="5"/>
        <v>50</v>
      </c>
      <c r="Q7" s="7">
        <v>15</v>
      </c>
      <c r="R7" s="7">
        <v>20</v>
      </c>
      <c r="S7" s="31">
        <f t="shared" si="6"/>
        <v>35</v>
      </c>
      <c r="T7" s="23">
        <f t="shared" si="0"/>
        <v>50.25</v>
      </c>
      <c r="U7" s="8">
        <v>7</v>
      </c>
      <c r="V7" s="9"/>
      <c r="W7" s="9">
        <v>6</v>
      </c>
      <c r="X7" s="39">
        <f t="shared" si="7"/>
        <v>13</v>
      </c>
      <c r="Y7" s="38">
        <f t="shared" si="1"/>
        <v>63.25</v>
      </c>
    </row>
    <row r="8" spans="1:25" ht="37.200000000000003" customHeight="1" x14ac:dyDescent="0.3">
      <c r="A8" s="28" t="s">
        <v>39</v>
      </c>
      <c r="B8" s="27" t="s">
        <v>40</v>
      </c>
      <c r="C8" s="24" t="s">
        <v>41</v>
      </c>
      <c r="D8" s="9" t="s">
        <v>27</v>
      </c>
      <c r="E8" s="56">
        <v>48</v>
      </c>
      <c r="F8" s="56">
        <v>23</v>
      </c>
      <c r="G8" s="22">
        <f t="shared" si="2"/>
        <v>71</v>
      </c>
      <c r="H8" s="20"/>
      <c r="I8" s="21"/>
      <c r="J8" s="30">
        <f t="shared" si="3"/>
        <v>0</v>
      </c>
      <c r="K8" s="7">
        <v>43</v>
      </c>
      <c r="L8" s="7">
        <v>23</v>
      </c>
      <c r="M8" s="30">
        <f t="shared" si="4"/>
        <v>66</v>
      </c>
      <c r="N8" s="57">
        <v>40</v>
      </c>
      <c r="O8" s="57">
        <v>25</v>
      </c>
      <c r="P8" s="30">
        <f t="shared" si="5"/>
        <v>65</v>
      </c>
      <c r="Q8" s="7">
        <v>35</v>
      </c>
      <c r="R8" s="7">
        <v>17</v>
      </c>
      <c r="S8" s="31">
        <f t="shared" si="6"/>
        <v>52</v>
      </c>
      <c r="T8" s="23">
        <f t="shared" si="0"/>
        <v>63.5</v>
      </c>
      <c r="U8" s="8">
        <v>5</v>
      </c>
      <c r="V8" s="9">
        <v>5</v>
      </c>
      <c r="W8" s="9">
        <v>3</v>
      </c>
      <c r="X8" s="39">
        <f t="shared" si="7"/>
        <v>13</v>
      </c>
      <c r="Y8" s="38">
        <f t="shared" si="1"/>
        <v>76.5</v>
      </c>
    </row>
    <row r="9" spans="1:25" ht="43.2" customHeight="1" x14ac:dyDescent="0.3">
      <c r="A9" s="28" t="s">
        <v>42</v>
      </c>
      <c r="B9" s="27" t="s">
        <v>43</v>
      </c>
      <c r="C9" s="24" t="s">
        <v>41</v>
      </c>
      <c r="D9" s="9" t="s">
        <v>27</v>
      </c>
      <c r="E9" s="56">
        <v>48</v>
      </c>
      <c r="F9" s="56">
        <v>23</v>
      </c>
      <c r="G9" s="22">
        <f t="shared" si="2"/>
        <v>71</v>
      </c>
      <c r="H9" s="20"/>
      <c r="I9" s="21"/>
      <c r="J9" s="30">
        <f t="shared" si="3"/>
        <v>0</v>
      </c>
      <c r="K9" s="7">
        <v>44</v>
      </c>
      <c r="L9" s="7">
        <v>23</v>
      </c>
      <c r="M9" s="30">
        <f t="shared" si="4"/>
        <v>67</v>
      </c>
      <c r="N9" s="57">
        <v>40</v>
      </c>
      <c r="O9" s="57">
        <v>25</v>
      </c>
      <c r="P9" s="30">
        <f t="shared" si="5"/>
        <v>65</v>
      </c>
      <c r="Q9" s="7">
        <v>35</v>
      </c>
      <c r="R9" s="7">
        <v>17</v>
      </c>
      <c r="S9" s="31">
        <f t="shared" si="6"/>
        <v>52</v>
      </c>
      <c r="T9" s="23">
        <f t="shared" si="0"/>
        <v>63.75</v>
      </c>
      <c r="U9" s="8">
        <v>5</v>
      </c>
      <c r="V9" s="9">
        <v>5</v>
      </c>
      <c r="W9" s="9">
        <v>3</v>
      </c>
      <c r="X9" s="39">
        <f t="shared" si="7"/>
        <v>13</v>
      </c>
      <c r="Y9" s="38">
        <f t="shared" si="1"/>
        <v>76.75</v>
      </c>
    </row>
    <row r="10" spans="1:25" ht="45" customHeight="1" x14ac:dyDescent="0.3">
      <c r="A10" s="28" t="s">
        <v>44</v>
      </c>
      <c r="B10" s="27" t="s">
        <v>45</v>
      </c>
      <c r="C10" s="24" t="s">
        <v>41</v>
      </c>
      <c r="D10" s="9" t="s">
        <v>27</v>
      </c>
      <c r="E10" s="56">
        <v>48</v>
      </c>
      <c r="F10" s="56">
        <v>23</v>
      </c>
      <c r="G10" s="22">
        <f t="shared" si="2"/>
        <v>71</v>
      </c>
      <c r="H10" s="20"/>
      <c r="I10" s="21"/>
      <c r="J10" s="30">
        <f t="shared" si="3"/>
        <v>0</v>
      </c>
      <c r="K10" s="7">
        <v>43</v>
      </c>
      <c r="L10" s="7">
        <v>23</v>
      </c>
      <c r="M10" s="30">
        <f t="shared" si="4"/>
        <v>66</v>
      </c>
      <c r="N10" s="57">
        <v>40</v>
      </c>
      <c r="O10" s="57">
        <v>25</v>
      </c>
      <c r="P10" s="30">
        <f t="shared" si="5"/>
        <v>65</v>
      </c>
      <c r="Q10" s="7">
        <v>35</v>
      </c>
      <c r="R10" s="7">
        <v>17</v>
      </c>
      <c r="S10" s="31">
        <f t="shared" si="6"/>
        <v>52</v>
      </c>
      <c r="T10" s="23">
        <f t="shared" si="0"/>
        <v>63.5</v>
      </c>
      <c r="U10" s="8">
        <v>5</v>
      </c>
      <c r="V10" s="9">
        <v>5</v>
      </c>
      <c r="W10" s="9">
        <v>3</v>
      </c>
      <c r="X10" s="39">
        <f t="shared" si="7"/>
        <v>13</v>
      </c>
      <c r="Y10" s="38">
        <f t="shared" si="1"/>
        <v>76.5</v>
      </c>
    </row>
    <row r="11" spans="1:25" ht="42.6" customHeight="1" x14ac:dyDescent="0.3">
      <c r="A11" s="28" t="s">
        <v>46</v>
      </c>
      <c r="B11" s="27" t="s">
        <v>47</v>
      </c>
      <c r="C11" s="24" t="s">
        <v>41</v>
      </c>
      <c r="D11" s="9" t="s">
        <v>27</v>
      </c>
      <c r="E11" s="56">
        <v>48</v>
      </c>
      <c r="F11" s="56">
        <v>25</v>
      </c>
      <c r="G11" s="22">
        <f t="shared" si="2"/>
        <v>73</v>
      </c>
      <c r="H11" s="20"/>
      <c r="I11" s="21"/>
      <c r="J11" s="30">
        <f t="shared" si="3"/>
        <v>0</v>
      </c>
      <c r="K11" s="7">
        <v>43</v>
      </c>
      <c r="L11" s="7">
        <v>23</v>
      </c>
      <c r="M11" s="30">
        <f t="shared" si="4"/>
        <v>66</v>
      </c>
      <c r="N11" s="57">
        <v>40</v>
      </c>
      <c r="O11" s="57">
        <v>25</v>
      </c>
      <c r="P11" s="30">
        <f t="shared" si="5"/>
        <v>65</v>
      </c>
      <c r="Q11" s="7">
        <v>40</v>
      </c>
      <c r="R11" s="7">
        <v>25</v>
      </c>
      <c r="S11" s="31">
        <f t="shared" si="6"/>
        <v>65</v>
      </c>
      <c r="T11" s="23">
        <f t="shared" si="0"/>
        <v>67.25</v>
      </c>
      <c r="U11" s="8">
        <v>6</v>
      </c>
      <c r="V11" s="9">
        <v>5</v>
      </c>
      <c r="W11" s="9">
        <v>3</v>
      </c>
      <c r="X11" s="39">
        <f t="shared" si="7"/>
        <v>14</v>
      </c>
      <c r="Y11" s="38">
        <f t="shared" si="1"/>
        <v>81.25</v>
      </c>
    </row>
    <row r="12" spans="1:25" ht="30" customHeight="1" x14ac:dyDescent="0.3">
      <c r="A12" s="28" t="s">
        <v>48</v>
      </c>
      <c r="B12" s="27" t="s">
        <v>49</v>
      </c>
      <c r="C12" s="24" t="s">
        <v>50</v>
      </c>
      <c r="D12" s="24" t="s">
        <v>23</v>
      </c>
      <c r="E12" s="56">
        <v>40</v>
      </c>
      <c r="F12" s="56">
        <v>20</v>
      </c>
      <c r="G12" s="22">
        <f t="shared" si="2"/>
        <v>60</v>
      </c>
      <c r="H12" s="20"/>
      <c r="I12" s="21"/>
      <c r="J12" s="30">
        <f t="shared" si="3"/>
        <v>0</v>
      </c>
      <c r="K12" s="7">
        <v>42</v>
      </c>
      <c r="L12" s="7">
        <v>13</v>
      </c>
      <c r="M12" s="30">
        <f t="shared" si="4"/>
        <v>55</v>
      </c>
      <c r="N12" s="57">
        <v>30</v>
      </c>
      <c r="O12" s="57">
        <v>15</v>
      </c>
      <c r="P12" s="30">
        <f t="shared" si="5"/>
        <v>45</v>
      </c>
      <c r="Q12" s="7">
        <v>35</v>
      </c>
      <c r="R12" s="7">
        <v>15</v>
      </c>
      <c r="S12" s="31">
        <f t="shared" si="6"/>
        <v>50</v>
      </c>
      <c r="T12" s="23">
        <f t="shared" si="0"/>
        <v>52.5</v>
      </c>
      <c r="U12" s="8">
        <v>7</v>
      </c>
      <c r="V12" s="9"/>
      <c r="W12" s="9">
        <v>5</v>
      </c>
      <c r="X12" s="39">
        <f t="shared" si="7"/>
        <v>12</v>
      </c>
      <c r="Y12" s="38">
        <f t="shared" si="1"/>
        <v>64.5</v>
      </c>
    </row>
    <row r="13" spans="1:25" ht="39.6" customHeight="1" x14ac:dyDescent="0.3">
      <c r="A13" s="28" t="s">
        <v>51</v>
      </c>
      <c r="B13" s="27" t="s">
        <v>52</v>
      </c>
      <c r="C13" s="24" t="s">
        <v>53</v>
      </c>
      <c r="D13" s="24" t="s">
        <v>23</v>
      </c>
      <c r="E13" s="56">
        <v>50</v>
      </c>
      <c r="F13" s="56">
        <v>25</v>
      </c>
      <c r="G13" s="22">
        <f t="shared" si="2"/>
        <v>75</v>
      </c>
      <c r="H13" s="20"/>
      <c r="I13" s="21"/>
      <c r="J13" s="30">
        <f t="shared" si="3"/>
        <v>0</v>
      </c>
      <c r="K13" s="7">
        <v>44</v>
      </c>
      <c r="L13" s="7">
        <v>12</v>
      </c>
      <c r="M13" s="30">
        <f t="shared" si="4"/>
        <v>56</v>
      </c>
      <c r="N13" s="57">
        <v>40</v>
      </c>
      <c r="O13" s="57">
        <v>20</v>
      </c>
      <c r="P13" s="30">
        <f t="shared" si="5"/>
        <v>60</v>
      </c>
      <c r="Q13" s="7">
        <v>40</v>
      </c>
      <c r="R13" s="7">
        <v>20</v>
      </c>
      <c r="S13" s="31">
        <f t="shared" si="6"/>
        <v>60</v>
      </c>
      <c r="T13" s="23">
        <f t="shared" si="0"/>
        <v>62.75</v>
      </c>
      <c r="U13" s="8">
        <v>9</v>
      </c>
      <c r="V13" s="9"/>
      <c r="W13" s="9">
        <v>5</v>
      </c>
      <c r="X13" s="39">
        <f t="shared" si="7"/>
        <v>14</v>
      </c>
      <c r="Y13" s="38">
        <f t="shared" si="1"/>
        <v>76.75</v>
      </c>
    </row>
    <row r="14" spans="1:25" ht="44.4" customHeight="1" x14ac:dyDescent="0.3">
      <c r="A14" s="28" t="s">
        <v>54</v>
      </c>
      <c r="B14" s="27" t="s">
        <v>55</v>
      </c>
      <c r="C14" s="24" t="s">
        <v>20</v>
      </c>
      <c r="D14" s="44" t="s">
        <v>23</v>
      </c>
      <c r="E14" s="56">
        <v>44</v>
      </c>
      <c r="F14" s="56">
        <v>24</v>
      </c>
      <c r="G14" s="22">
        <f t="shared" si="2"/>
        <v>68</v>
      </c>
      <c r="H14" s="20"/>
      <c r="I14" s="21"/>
      <c r="J14" s="30">
        <f t="shared" si="3"/>
        <v>0</v>
      </c>
      <c r="K14" s="7"/>
      <c r="L14" s="7"/>
      <c r="M14" s="30">
        <f t="shared" si="4"/>
        <v>0</v>
      </c>
      <c r="N14" s="57">
        <v>40</v>
      </c>
      <c r="O14" s="57">
        <v>20</v>
      </c>
      <c r="P14" s="30">
        <f t="shared" si="5"/>
        <v>60</v>
      </c>
      <c r="Q14" s="7">
        <v>30</v>
      </c>
      <c r="R14" s="7">
        <v>20</v>
      </c>
      <c r="S14" s="31">
        <f t="shared" si="6"/>
        <v>50</v>
      </c>
      <c r="T14" s="23">
        <f>(G14+J14+M14+P14+S14)/3</f>
        <v>59.333333333333336</v>
      </c>
      <c r="U14" s="8">
        <v>9</v>
      </c>
      <c r="V14" s="9"/>
      <c r="W14" s="9">
        <v>6</v>
      </c>
      <c r="X14" s="39">
        <f t="shared" si="7"/>
        <v>15</v>
      </c>
      <c r="Y14" s="38">
        <f t="shared" si="1"/>
        <v>74.333333333333343</v>
      </c>
    </row>
    <row r="15" spans="1:25" ht="37.799999999999997" customHeight="1" x14ac:dyDescent="0.3">
      <c r="A15" s="28" t="s">
        <v>56</v>
      </c>
      <c r="B15" s="27" t="s">
        <v>57</v>
      </c>
      <c r="C15" s="24" t="s">
        <v>20</v>
      </c>
      <c r="D15" s="44" t="s">
        <v>23</v>
      </c>
      <c r="E15" s="56">
        <v>50</v>
      </c>
      <c r="F15" s="56">
        <v>24</v>
      </c>
      <c r="G15" s="22">
        <f t="shared" si="2"/>
        <v>74</v>
      </c>
      <c r="H15" s="20"/>
      <c r="I15" s="21"/>
      <c r="J15" s="30">
        <f t="shared" si="3"/>
        <v>0</v>
      </c>
      <c r="K15" s="7"/>
      <c r="L15" s="7"/>
      <c r="M15" s="30">
        <f t="shared" si="4"/>
        <v>0</v>
      </c>
      <c r="N15" s="57">
        <v>50</v>
      </c>
      <c r="O15" s="57">
        <v>20</v>
      </c>
      <c r="P15" s="30">
        <f t="shared" si="5"/>
        <v>70</v>
      </c>
      <c r="Q15" s="7">
        <v>40</v>
      </c>
      <c r="R15" s="7">
        <v>15</v>
      </c>
      <c r="S15" s="31">
        <f t="shared" si="6"/>
        <v>55</v>
      </c>
      <c r="T15" s="23">
        <f>(G15+J15+M15+P15+S15)/3</f>
        <v>66.333333333333329</v>
      </c>
      <c r="U15" s="8">
        <v>8</v>
      </c>
      <c r="V15" s="9"/>
      <c r="W15" s="9">
        <v>6</v>
      </c>
      <c r="X15" s="39">
        <f t="shared" si="7"/>
        <v>14</v>
      </c>
      <c r="Y15" s="38">
        <f t="shared" si="1"/>
        <v>80.333333333333329</v>
      </c>
    </row>
    <row r="16" spans="1:25" ht="33.6" customHeight="1" x14ac:dyDescent="0.3">
      <c r="A16" s="28" t="s">
        <v>58</v>
      </c>
      <c r="B16" s="27" t="s">
        <v>59</v>
      </c>
      <c r="C16" s="24" t="s">
        <v>20</v>
      </c>
      <c r="D16" s="44" t="s">
        <v>23</v>
      </c>
      <c r="E16" s="56">
        <v>43</v>
      </c>
      <c r="F16" s="56">
        <v>24</v>
      </c>
      <c r="G16" s="22">
        <f t="shared" si="2"/>
        <v>67</v>
      </c>
      <c r="H16" s="20"/>
      <c r="I16" s="21"/>
      <c r="J16" s="30">
        <f t="shared" si="3"/>
        <v>0</v>
      </c>
      <c r="K16" s="7"/>
      <c r="L16" s="7"/>
      <c r="M16" s="30">
        <f t="shared" si="4"/>
        <v>0</v>
      </c>
      <c r="N16" s="57">
        <v>40</v>
      </c>
      <c r="O16" s="58"/>
      <c r="P16" s="30">
        <f t="shared" si="5"/>
        <v>40</v>
      </c>
      <c r="Q16" s="7">
        <v>30</v>
      </c>
      <c r="R16" s="7">
        <v>20</v>
      </c>
      <c r="S16" s="31">
        <f t="shared" si="6"/>
        <v>50</v>
      </c>
      <c r="T16" s="23">
        <f>(G16+J16+M16+P16+S16)/3</f>
        <v>52.333333333333336</v>
      </c>
      <c r="U16" s="8">
        <v>9</v>
      </c>
      <c r="V16" s="9"/>
      <c r="W16" s="9">
        <v>6</v>
      </c>
      <c r="X16" s="39">
        <f t="shared" si="7"/>
        <v>15</v>
      </c>
      <c r="Y16" s="38">
        <f t="shared" si="1"/>
        <v>67.333333333333343</v>
      </c>
    </row>
    <row r="17" spans="1:25" ht="30" customHeight="1" x14ac:dyDescent="0.3">
      <c r="A17" s="28" t="s">
        <v>60</v>
      </c>
      <c r="B17" s="27" t="s">
        <v>61</v>
      </c>
      <c r="C17" s="24" t="s">
        <v>62</v>
      </c>
      <c r="D17" s="44" t="s">
        <v>23</v>
      </c>
      <c r="E17" s="56">
        <v>25</v>
      </c>
      <c r="F17" s="56">
        <v>10</v>
      </c>
      <c r="G17" s="22">
        <f t="shared" si="2"/>
        <v>35</v>
      </c>
      <c r="H17" s="20"/>
      <c r="I17" s="21"/>
      <c r="J17" s="30">
        <f t="shared" si="3"/>
        <v>0</v>
      </c>
      <c r="K17" s="7">
        <v>34</v>
      </c>
      <c r="L17" s="7">
        <v>15</v>
      </c>
      <c r="M17" s="30">
        <f t="shared" si="4"/>
        <v>49</v>
      </c>
      <c r="N17" s="57">
        <v>40</v>
      </c>
      <c r="O17" s="57">
        <v>15</v>
      </c>
      <c r="P17" s="30">
        <f t="shared" si="5"/>
        <v>55</v>
      </c>
      <c r="Q17" s="7">
        <v>10</v>
      </c>
      <c r="R17" s="7">
        <v>10</v>
      </c>
      <c r="S17" s="31">
        <f t="shared" si="6"/>
        <v>20</v>
      </c>
      <c r="T17" s="23">
        <f>(G17+J17+M17+P17+S17)/4</f>
        <v>39.75</v>
      </c>
      <c r="U17" s="8">
        <v>7</v>
      </c>
      <c r="V17" s="9">
        <v>5</v>
      </c>
      <c r="W17" s="9">
        <v>5</v>
      </c>
      <c r="X17" s="39">
        <f t="shared" si="7"/>
        <v>17</v>
      </c>
      <c r="Y17" s="38">
        <f t="shared" si="1"/>
        <v>56.75</v>
      </c>
    </row>
    <row r="18" spans="1:25" ht="37.799999999999997" customHeight="1" x14ac:dyDescent="0.3">
      <c r="A18" s="28" t="s">
        <v>63</v>
      </c>
      <c r="B18" s="27" t="s">
        <v>64</v>
      </c>
      <c r="C18" s="24" t="s">
        <v>62</v>
      </c>
      <c r="D18" s="44" t="s">
        <v>23</v>
      </c>
      <c r="E18" s="56">
        <v>35</v>
      </c>
      <c r="F18" s="56">
        <v>22</v>
      </c>
      <c r="G18" s="22">
        <f t="shared" si="2"/>
        <v>57</v>
      </c>
      <c r="H18" s="20"/>
      <c r="I18" s="21"/>
      <c r="J18" s="30">
        <f t="shared" si="3"/>
        <v>0</v>
      </c>
      <c r="K18" s="7">
        <v>34</v>
      </c>
      <c r="L18" s="7">
        <v>15</v>
      </c>
      <c r="M18" s="30">
        <f t="shared" si="4"/>
        <v>49</v>
      </c>
      <c r="N18" s="57">
        <v>40</v>
      </c>
      <c r="O18" s="57">
        <v>15</v>
      </c>
      <c r="P18" s="30">
        <f t="shared" si="5"/>
        <v>55</v>
      </c>
      <c r="Q18" s="7">
        <v>30</v>
      </c>
      <c r="R18" s="7">
        <v>15</v>
      </c>
      <c r="S18" s="31">
        <f t="shared" si="6"/>
        <v>45</v>
      </c>
      <c r="T18" s="23">
        <f t="shared" ref="T18:T42" si="8">(G18+J18+M18+P18+S18)/4</f>
        <v>51.5</v>
      </c>
      <c r="U18" s="8">
        <v>7</v>
      </c>
      <c r="V18" s="9">
        <v>5</v>
      </c>
      <c r="W18" s="9">
        <v>5</v>
      </c>
      <c r="X18" s="39">
        <f t="shared" si="7"/>
        <v>17</v>
      </c>
      <c r="Y18" s="38">
        <f t="shared" si="1"/>
        <v>68.5</v>
      </c>
    </row>
    <row r="19" spans="1:25" ht="36" customHeight="1" x14ac:dyDescent="0.3">
      <c r="A19" s="28" t="s">
        <v>65</v>
      </c>
      <c r="B19" s="27" t="s">
        <v>66</v>
      </c>
      <c r="C19" s="24" t="s">
        <v>62</v>
      </c>
      <c r="D19" s="44" t="s">
        <v>23</v>
      </c>
      <c r="E19" s="56">
        <v>25</v>
      </c>
      <c r="F19" s="56">
        <v>15</v>
      </c>
      <c r="G19" s="22">
        <f t="shared" si="2"/>
        <v>40</v>
      </c>
      <c r="H19" s="20"/>
      <c r="I19" s="21"/>
      <c r="J19" s="30">
        <f t="shared" si="3"/>
        <v>0</v>
      </c>
      <c r="K19" s="7">
        <v>33</v>
      </c>
      <c r="L19" s="7">
        <v>15</v>
      </c>
      <c r="M19" s="30">
        <f t="shared" si="4"/>
        <v>48</v>
      </c>
      <c r="N19" s="57">
        <v>30</v>
      </c>
      <c r="O19" s="57">
        <v>15</v>
      </c>
      <c r="P19" s="30">
        <f t="shared" si="5"/>
        <v>45</v>
      </c>
      <c r="Q19" s="7">
        <v>10</v>
      </c>
      <c r="R19" s="7">
        <v>10</v>
      </c>
      <c r="S19" s="31">
        <f t="shared" si="6"/>
        <v>20</v>
      </c>
      <c r="T19" s="23">
        <f t="shared" si="8"/>
        <v>38.25</v>
      </c>
      <c r="U19" s="8">
        <v>7</v>
      </c>
      <c r="V19" s="9">
        <v>5</v>
      </c>
      <c r="W19" s="9">
        <v>5</v>
      </c>
      <c r="X19" s="39">
        <f t="shared" si="7"/>
        <v>17</v>
      </c>
      <c r="Y19" s="38">
        <f t="shared" si="1"/>
        <v>55.25</v>
      </c>
    </row>
    <row r="20" spans="1:25" ht="30" customHeight="1" x14ac:dyDescent="0.3">
      <c r="A20" s="28" t="s">
        <v>67</v>
      </c>
      <c r="B20" s="27" t="s">
        <v>68</v>
      </c>
      <c r="C20" s="24" t="s">
        <v>62</v>
      </c>
      <c r="D20" s="44" t="s">
        <v>23</v>
      </c>
      <c r="E20" s="56">
        <v>35</v>
      </c>
      <c r="F20" s="56">
        <v>20</v>
      </c>
      <c r="G20" s="22">
        <f t="shared" si="2"/>
        <v>55</v>
      </c>
      <c r="H20" s="20"/>
      <c r="I20" s="21"/>
      <c r="J20" s="30">
        <f t="shared" si="3"/>
        <v>0</v>
      </c>
      <c r="K20" s="7">
        <v>35</v>
      </c>
      <c r="L20" s="7">
        <v>15</v>
      </c>
      <c r="M20" s="30">
        <f t="shared" si="4"/>
        <v>50</v>
      </c>
      <c r="N20" s="57">
        <v>30</v>
      </c>
      <c r="O20" s="57">
        <v>15</v>
      </c>
      <c r="P20" s="30">
        <f t="shared" si="5"/>
        <v>45</v>
      </c>
      <c r="Q20" s="7">
        <v>12</v>
      </c>
      <c r="R20" s="7">
        <v>10</v>
      </c>
      <c r="S20" s="31">
        <f t="shared" si="6"/>
        <v>22</v>
      </c>
      <c r="T20" s="23">
        <f t="shared" si="8"/>
        <v>43</v>
      </c>
      <c r="U20" s="8">
        <v>7</v>
      </c>
      <c r="V20" s="9">
        <v>5</v>
      </c>
      <c r="W20" s="9">
        <v>5</v>
      </c>
      <c r="X20" s="39">
        <f t="shared" si="7"/>
        <v>17</v>
      </c>
      <c r="Y20" s="38">
        <f t="shared" si="1"/>
        <v>60</v>
      </c>
    </row>
    <row r="21" spans="1:25" ht="42.6" hidden="1" customHeight="1" x14ac:dyDescent="0.3">
      <c r="A21" s="9" t="s">
        <v>69</v>
      </c>
      <c r="B21" s="27" t="s">
        <v>70</v>
      </c>
      <c r="C21" s="24" t="s">
        <v>62</v>
      </c>
      <c r="D21" s="44" t="s">
        <v>71</v>
      </c>
      <c r="E21" s="56"/>
      <c r="F21" s="56"/>
      <c r="G21" s="22">
        <f t="shared" si="2"/>
        <v>0</v>
      </c>
      <c r="H21" s="20"/>
      <c r="I21" s="21"/>
      <c r="J21" s="30">
        <f t="shared" si="3"/>
        <v>0</v>
      </c>
      <c r="K21" s="7"/>
      <c r="L21" s="7"/>
      <c r="M21" s="30">
        <f t="shared" si="4"/>
        <v>0</v>
      </c>
      <c r="N21" s="35"/>
      <c r="O21" s="29"/>
      <c r="P21" s="30">
        <f t="shared" si="5"/>
        <v>0</v>
      </c>
      <c r="Q21" s="7"/>
      <c r="R21" s="7"/>
      <c r="S21" s="31">
        <f t="shared" si="6"/>
        <v>0</v>
      </c>
      <c r="T21" s="23">
        <f t="shared" si="8"/>
        <v>0</v>
      </c>
      <c r="U21" s="8"/>
      <c r="V21" s="9"/>
      <c r="W21" s="9"/>
      <c r="X21" s="39">
        <f t="shared" si="7"/>
        <v>0</v>
      </c>
      <c r="Y21" s="38">
        <f t="shared" ref="Y21:Y26" si="9">T21+X21</f>
        <v>0</v>
      </c>
    </row>
    <row r="22" spans="1:25" ht="45.6" customHeight="1" x14ac:dyDescent="0.3">
      <c r="A22" s="28" t="s">
        <v>72</v>
      </c>
      <c r="B22" s="27" t="s">
        <v>73</v>
      </c>
      <c r="C22" s="24" t="s">
        <v>62</v>
      </c>
      <c r="D22" s="44" t="s">
        <v>23</v>
      </c>
      <c r="E22" s="56">
        <v>25</v>
      </c>
      <c r="F22" s="56">
        <v>15</v>
      </c>
      <c r="G22" s="22">
        <f t="shared" si="2"/>
        <v>40</v>
      </c>
      <c r="H22" s="20"/>
      <c r="I22" s="21"/>
      <c r="J22" s="30">
        <f t="shared" si="3"/>
        <v>0</v>
      </c>
      <c r="K22" s="7">
        <v>33</v>
      </c>
      <c r="L22" s="7">
        <v>15</v>
      </c>
      <c r="M22" s="30">
        <f t="shared" si="4"/>
        <v>48</v>
      </c>
      <c r="N22" s="57">
        <v>30</v>
      </c>
      <c r="O22" s="57">
        <v>15</v>
      </c>
      <c r="P22" s="30">
        <f t="shared" si="5"/>
        <v>45</v>
      </c>
      <c r="Q22" s="7">
        <v>10</v>
      </c>
      <c r="R22" s="7">
        <v>10</v>
      </c>
      <c r="S22" s="31">
        <f t="shared" si="6"/>
        <v>20</v>
      </c>
      <c r="T22" s="23">
        <f t="shared" si="8"/>
        <v>38.25</v>
      </c>
      <c r="U22" s="8">
        <v>7</v>
      </c>
      <c r="V22" s="9">
        <v>5</v>
      </c>
      <c r="W22" s="9">
        <v>5</v>
      </c>
      <c r="X22" s="39">
        <f t="shared" si="7"/>
        <v>17</v>
      </c>
      <c r="Y22" s="38">
        <f t="shared" si="9"/>
        <v>55.25</v>
      </c>
    </row>
    <row r="23" spans="1:25" ht="45.6" hidden="1" customHeight="1" x14ac:dyDescent="0.3">
      <c r="A23" s="9" t="s">
        <v>74</v>
      </c>
      <c r="B23" s="27" t="s">
        <v>75</v>
      </c>
      <c r="C23" s="24" t="s">
        <v>62</v>
      </c>
      <c r="D23" s="44" t="s">
        <v>71</v>
      </c>
      <c r="E23" s="56"/>
      <c r="F23" s="56"/>
      <c r="G23" s="22">
        <f t="shared" si="2"/>
        <v>0</v>
      </c>
      <c r="H23" s="20"/>
      <c r="I23" s="21"/>
      <c r="J23" s="30">
        <f t="shared" si="3"/>
        <v>0</v>
      </c>
      <c r="K23" s="7"/>
      <c r="L23" s="7"/>
      <c r="M23" s="30">
        <f t="shared" si="4"/>
        <v>0</v>
      </c>
      <c r="N23" s="35"/>
      <c r="O23" s="29"/>
      <c r="P23" s="30">
        <f t="shared" si="5"/>
        <v>0</v>
      </c>
      <c r="Q23" s="7"/>
      <c r="R23" s="7"/>
      <c r="S23" s="31">
        <f t="shared" si="6"/>
        <v>0</v>
      </c>
      <c r="T23" s="23">
        <f t="shared" si="8"/>
        <v>0</v>
      </c>
      <c r="U23" s="8"/>
      <c r="V23" s="9"/>
      <c r="W23" s="9"/>
      <c r="X23" s="39">
        <f t="shared" si="7"/>
        <v>0</v>
      </c>
      <c r="Y23" s="38">
        <f t="shared" si="9"/>
        <v>0</v>
      </c>
    </row>
    <row r="24" spans="1:25" ht="45" hidden="1" customHeight="1" x14ac:dyDescent="0.3">
      <c r="A24" s="9" t="s">
        <v>76</v>
      </c>
      <c r="B24" s="27" t="s">
        <v>77</v>
      </c>
      <c r="C24" s="24" t="s">
        <v>62</v>
      </c>
      <c r="D24" s="44" t="s">
        <v>71</v>
      </c>
      <c r="E24" s="56"/>
      <c r="F24" s="56"/>
      <c r="G24" s="22">
        <f t="shared" si="2"/>
        <v>0</v>
      </c>
      <c r="H24" s="20"/>
      <c r="I24" s="21"/>
      <c r="J24" s="30">
        <f t="shared" si="3"/>
        <v>0</v>
      </c>
      <c r="K24" s="7"/>
      <c r="L24" s="7"/>
      <c r="M24" s="30">
        <f t="shared" si="4"/>
        <v>0</v>
      </c>
      <c r="N24" s="35"/>
      <c r="O24" s="29"/>
      <c r="P24" s="30">
        <f t="shared" si="5"/>
        <v>0</v>
      </c>
      <c r="Q24" s="7"/>
      <c r="R24" s="7"/>
      <c r="S24" s="31">
        <f t="shared" si="6"/>
        <v>0</v>
      </c>
      <c r="T24" s="23">
        <f t="shared" si="8"/>
        <v>0</v>
      </c>
      <c r="U24" s="8"/>
      <c r="V24" s="9"/>
      <c r="W24" s="9"/>
      <c r="X24" s="39">
        <f t="shared" si="7"/>
        <v>0</v>
      </c>
      <c r="Y24" s="38">
        <f t="shared" si="9"/>
        <v>0</v>
      </c>
    </row>
    <row r="25" spans="1:25" ht="39.6" hidden="1" customHeight="1" x14ac:dyDescent="0.3">
      <c r="A25" s="9" t="s">
        <v>78</v>
      </c>
      <c r="B25" s="27" t="s">
        <v>79</v>
      </c>
      <c r="C25" s="24" t="s">
        <v>62</v>
      </c>
      <c r="D25" s="44" t="s">
        <v>71</v>
      </c>
      <c r="E25" s="56"/>
      <c r="F25" s="56"/>
      <c r="G25" s="22">
        <f t="shared" si="2"/>
        <v>0</v>
      </c>
      <c r="H25" s="20"/>
      <c r="I25" s="21"/>
      <c r="J25" s="30">
        <f t="shared" si="3"/>
        <v>0</v>
      </c>
      <c r="K25" s="7"/>
      <c r="L25" s="7"/>
      <c r="M25" s="30">
        <f t="shared" si="4"/>
        <v>0</v>
      </c>
      <c r="N25" s="35"/>
      <c r="O25" s="29"/>
      <c r="P25" s="30">
        <f t="shared" si="5"/>
        <v>0</v>
      </c>
      <c r="Q25" s="7"/>
      <c r="R25" s="7"/>
      <c r="S25" s="31">
        <f t="shared" si="6"/>
        <v>0</v>
      </c>
      <c r="T25" s="23">
        <f t="shared" si="8"/>
        <v>0</v>
      </c>
      <c r="U25" s="8"/>
      <c r="V25" s="9"/>
      <c r="W25" s="9"/>
      <c r="X25" s="39">
        <f t="shared" si="7"/>
        <v>0</v>
      </c>
      <c r="Y25" s="38">
        <f t="shared" si="9"/>
        <v>0</v>
      </c>
    </row>
    <row r="26" spans="1:25" ht="43.2" customHeight="1" x14ac:dyDescent="0.3">
      <c r="A26" s="28" t="s">
        <v>80</v>
      </c>
      <c r="B26" s="27" t="s">
        <v>81</v>
      </c>
      <c r="C26" s="24" t="s">
        <v>82</v>
      </c>
      <c r="D26" s="44" t="s">
        <v>23</v>
      </c>
      <c r="E26" s="56">
        <v>50</v>
      </c>
      <c r="F26" s="56">
        <v>25</v>
      </c>
      <c r="G26" s="22">
        <f t="shared" si="2"/>
        <v>75</v>
      </c>
      <c r="H26" s="20"/>
      <c r="I26" s="21"/>
      <c r="J26" s="30">
        <f t="shared" si="3"/>
        <v>0</v>
      </c>
      <c r="K26" s="7">
        <v>44</v>
      </c>
      <c r="L26" s="7">
        <v>11</v>
      </c>
      <c r="M26" s="30">
        <f t="shared" si="4"/>
        <v>55</v>
      </c>
      <c r="N26" s="57">
        <v>40</v>
      </c>
      <c r="O26" s="57">
        <v>20</v>
      </c>
      <c r="P26" s="30">
        <f t="shared" si="5"/>
        <v>60</v>
      </c>
      <c r="Q26" s="7">
        <v>40</v>
      </c>
      <c r="R26" s="7">
        <v>20</v>
      </c>
      <c r="S26" s="31">
        <f t="shared" si="6"/>
        <v>60</v>
      </c>
      <c r="T26" s="23">
        <f t="shared" si="8"/>
        <v>62.5</v>
      </c>
      <c r="U26" s="8">
        <v>8</v>
      </c>
      <c r="V26" s="9"/>
      <c r="W26" s="9">
        <v>5</v>
      </c>
      <c r="X26" s="39">
        <f t="shared" si="7"/>
        <v>13</v>
      </c>
      <c r="Y26" s="38">
        <f t="shared" si="9"/>
        <v>75.5</v>
      </c>
    </row>
    <row r="27" spans="1:25" ht="30" customHeight="1" x14ac:dyDescent="0.3">
      <c r="A27" s="28" t="s">
        <v>83</v>
      </c>
      <c r="B27" s="27" t="s">
        <v>84</v>
      </c>
      <c r="C27" s="24" t="s">
        <v>82</v>
      </c>
      <c r="D27" s="44" t="s">
        <v>23</v>
      </c>
      <c r="E27" s="56">
        <v>50</v>
      </c>
      <c r="F27" s="56">
        <v>25</v>
      </c>
      <c r="G27" s="22">
        <f t="shared" ref="G27:G42" si="10">E27+F27</f>
        <v>75</v>
      </c>
      <c r="H27" s="20"/>
      <c r="I27" s="21"/>
      <c r="J27" s="30">
        <f t="shared" ref="J27:J42" si="11">H27+I27</f>
        <v>0</v>
      </c>
      <c r="K27" s="7">
        <v>44</v>
      </c>
      <c r="L27" s="7">
        <v>11</v>
      </c>
      <c r="M27" s="30">
        <f t="shared" ref="M27:M42" si="12">K27+L27</f>
        <v>55</v>
      </c>
      <c r="N27" s="57">
        <v>40</v>
      </c>
      <c r="O27" s="57">
        <v>20</v>
      </c>
      <c r="P27" s="30">
        <f t="shared" ref="P27:P42" si="13">N27+O27</f>
        <v>60</v>
      </c>
      <c r="Q27" s="7">
        <v>40</v>
      </c>
      <c r="R27" s="7">
        <v>20</v>
      </c>
      <c r="S27" s="31">
        <f t="shared" ref="S27:S42" si="14">Q27+R27</f>
        <v>60</v>
      </c>
      <c r="T27" s="23">
        <f t="shared" si="8"/>
        <v>62.5</v>
      </c>
      <c r="U27" s="8">
        <v>8</v>
      </c>
      <c r="V27" s="9"/>
      <c r="W27" s="9">
        <v>5</v>
      </c>
      <c r="X27" s="39">
        <f t="shared" ref="X27:X42" si="15">U27+V27+W27</f>
        <v>13</v>
      </c>
      <c r="Y27" s="38">
        <f t="shared" ref="Y27:Y42" si="16">T27+X27</f>
        <v>75.5</v>
      </c>
    </row>
    <row r="28" spans="1:25" ht="30" customHeight="1" x14ac:dyDescent="0.3">
      <c r="A28" s="28" t="s">
        <v>85</v>
      </c>
      <c r="B28" s="27" t="s">
        <v>86</v>
      </c>
      <c r="C28" s="24" t="s">
        <v>82</v>
      </c>
      <c r="D28" s="44" t="s">
        <v>23</v>
      </c>
      <c r="E28" s="56">
        <v>50</v>
      </c>
      <c r="F28" s="56">
        <v>25</v>
      </c>
      <c r="G28" s="22">
        <f t="shared" si="10"/>
        <v>75</v>
      </c>
      <c r="H28" s="20"/>
      <c r="I28" s="21"/>
      <c r="J28" s="30">
        <f t="shared" si="11"/>
        <v>0</v>
      </c>
      <c r="K28" s="7">
        <v>46</v>
      </c>
      <c r="L28" s="7">
        <v>11</v>
      </c>
      <c r="M28" s="30">
        <f t="shared" si="12"/>
        <v>57</v>
      </c>
      <c r="N28" s="57">
        <v>50</v>
      </c>
      <c r="O28" s="57">
        <v>20</v>
      </c>
      <c r="P28" s="30">
        <f t="shared" si="13"/>
        <v>70</v>
      </c>
      <c r="Q28" s="7">
        <v>30</v>
      </c>
      <c r="R28" s="7">
        <v>20</v>
      </c>
      <c r="S28" s="31">
        <f t="shared" si="14"/>
        <v>50</v>
      </c>
      <c r="T28" s="23">
        <f t="shared" si="8"/>
        <v>63</v>
      </c>
      <c r="U28" s="8">
        <v>8</v>
      </c>
      <c r="V28" s="9"/>
      <c r="W28" s="9">
        <v>5</v>
      </c>
      <c r="X28" s="39">
        <f t="shared" si="15"/>
        <v>13</v>
      </c>
      <c r="Y28" s="38">
        <f t="shared" si="16"/>
        <v>76</v>
      </c>
    </row>
    <row r="29" spans="1:25" ht="30" customHeight="1" x14ac:dyDescent="0.3">
      <c r="A29" s="28" t="s">
        <v>87</v>
      </c>
      <c r="B29" s="27" t="s">
        <v>88</v>
      </c>
      <c r="C29" s="24" t="s">
        <v>30</v>
      </c>
      <c r="D29" s="44" t="s">
        <v>89</v>
      </c>
      <c r="E29" s="56">
        <v>43</v>
      </c>
      <c r="F29" s="56">
        <v>18</v>
      </c>
      <c r="G29" s="22">
        <f t="shared" si="10"/>
        <v>61</v>
      </c>
      <c r="H29" s="20"/>
      <c r="I29" s="21"/>
      <c r="J29" s="30">
        <f t="shared" si="11"/>
        <v>0</v>
      </c>
      <c r="K29" s="7">
        <v>42</v>
      </c>
      <c r="L29" s="7">
        <v>13</v>
      </c>
      <c r="M29" s="30">
        <f t="shared" si="12"/>
        <v>55</v>
      </c>
      <c r="N29" s="57">
        <v>40</v>
      </c>
      <c r="O29" s="57">
        <v>20</v>
      </c>
      <c r="P29" s="30">
        <f t="shared" si="13"/>
        <v>60</v>
      </c>
      <c r="Q29" s="7">
        <v>10</v>
      </c>
      <c r="R29" s="7">
        <v>5</v>
      </c>
      <c r="S29" s="31">
        <f t="shared" si="14"/>
        <v>15</v>
      </c>
      <c r="T29" s="23">
        <f t="shared" si="8"/>
        <v>47.75</v>
      </c>
      <c r="U29" s="8">
        <v>5</v>
      </c>
      <c r="V29" s="9"/>
      <c r="W29" s="9">
        <v>5</v>
      </c>
      <c r="X29" s="39">
        <f t="shared" si="15"/>
        <v>10</v>
      </c>
      <c r="Y29" s="38">
        <f t="shared" si="16"/>
        <v>57.75</v>
      </c>
    </row>
    <row r="30" spans="1:25" ht="30" customHeight="1" x14ac:dyDescent="0.3">
      <c r="A30" s="28" t="s">
        <v>90</v>
      </c>
      <c r="B30" s="27" t="s">
        <v>91</v>
      </c>
      <c r="C30" s="24" t="s">
        <v>26</v>
      </c>
      <c r="D30" s="44" t="s">
        <v>23</v>
      </c>
      <c r="E30" s="56">
        <v>45</v>
      </c>
      <c r="F30" s="56">
        <v>20</v>
      </c>
      <c r="G30" s="22">
        <f t="shared" si="10"/>
        <v>65</v>
      </c>
      <c r="H30" s="20"/>
      <c r="I30" s="21"/>
      <c r="J30" s="30">
        <f t="shared" si="11"/>
        <v>0</v>
      </c>
      <c r="K30" s="7">
        <v>42</v>
      </c>
      <c r="L30" s="7">
        <v>16</v>
      </c>
      <c r="M30" s="30">
        <f t="shared" si="12"/>
        <v>58</v>
      </c>
      <c r="N30" s="57">
        <v>50</v>
      </c>
      <c r="O30" s="57">
        <v>20</v>
      </c>
      <c r="P30" s="30">
        <f t="shared" si="13"/>
        <v>70</v>
      </c>
      <c r="Q30" s="7">
        <v>40</v>
      </c>
      <c r="R30" s="7">
        <v>17</v>
      </c>
      <c r="S30" s="31">
        <f t="shared" si="14"/>
        <v>57</v>
      </c>
      <c r="T30" s="23">
        <f t="shared" si="8"/>
        <v>62.5</v>
      </c>
      <c r="U30" s="8">
        <v>9</v>
      </c>
      <c r="V30" s="9"/>
      <c r="W30" s="9">
        <v>6</v>
      </c>
      <c r="X30" s="39">
        <f t="shared" si="15"/>
        <v>15</v>
      </c>
      <c r="Y30" s="38">
        <f t="shared" si="16"/>
        <v>77.5</v>
      </c>
    </row>
    <row r="31" spans="1:25" ht="30" customHeight="1" x14ac:dyDescent="0.3">
      <c r="A31" s="28" t="s">
        <v>92</v>
      </c>
      <c r="B31" s="27" t="s">
        <v>93</v>
      </c>
      <c r="C31" s="24" t="s">
        <v>26</v>
      </c>
      <c r="D31" s="44" t="s">
        <v>23</v>
      </c>
      <c r="E31" s="56">
        <v>45</v>
      </c>
      <c r="F31" s="56">
        <v>20</v>
      </c>
      <c r="G31" s="22">
        <f t="shared" si="10"/>
        <v>65</v>
      </c>
      <c r="H31" s="20"/>
      <c r="I31" s="21"/>
      <c r="J31" s="30">
        <f t="shared" si="11"/>
        <v>0</v>
      </c>
      <c r="K31" s="7">
        <v>41</v>
      </c>
      <c r="L31" s="7">
        <v>16</v>
      </c>
      <c r="M31" s="30">
        <f t="shared" si="12"/>
        <v>57</v>
      </c>
      <c r="N31" s="57">
        <v>50</v>
      </c>
      <c r="O31" s="57">
        <v>20</v>
      </c>
      <c r="P31" s="30">
        <f t="shared" si="13"/>
        <v>70</v>
      </c>
      <c r="Q31" s="7">
        <v>40</v>
      </c>
      <c r="R31" s="7">
        <v>17</v>
      </c>
      <c r="S31" s="31">
        <f t="shared" si="14"/>
        <v>57</v>
      </c>
      <c r="T31" s="23">
        <f t="shared" si="8"/>
        <v>62.25</v>
      </c>
      <c r="U31" s="8">
        <v>9</v>
      </c>
      <c r="V31" s="9"/>
      <c r="W31" s="9">
        <v>6</v>
      </c>
      <c r="X31" s="39">
        <f t="shared" si="15"/>
        <v>15</v>
      </c>
      <c r="Y31" s="38">
        <f t="shared" si="16"/>
        <v>77.25</v>
      </c>
    </row>
    <row r="32" spans="1:25" ht="30" customHeight="1" x14ac:dyDescent="0.3">
      <c r="A32" s="28" t="s">
        <v>94</v>
      </c>
      <c r="B32" s="27" t="s">
        <v>95</v>
      </c>
      <c r="C32" s="24" t="s">
        <v>26</v>
      </c>
      <c r="D32" s="44" t="s">
        <v>23</v>
      </c>
      <c r="E32" s="56">
        <v>45</v>
      </c>
      <c r="F32" s="56">
        <v>20</v>
      </c>
      <c r="G32" s="22">
        <f t="shared" si="10"/>
        <v>65</v>
      </c>
      <c r="H32" s="20"/>
      <c r="I32" s="21"/>
      <c r="J32" s="30">
        <f t="shared" si="11"/>
        <v>0</v>
      </c>
      <c r="K32" s="7">
        <v>43</v>
      </c>
      <c r="L32" s="7">
        <v>15</v>
      </c>
      <c r="M32" s="30">
        <f t="shared" si="12"/>
        <v>58</v>
      </c>
      <c r="N32" s="57">
        <v>50</v>
      </c>
      <c r="O32" s="57">
        <v>20</v>
      </c>
      <c r="P32" s="30">
        <f t="shared" si="13"/>
        <v>70</v>
      </c>
      <c r="Q32" s="7">
        <v>20</v>
      </c>
      <c r="R32" s="7">
        <v>17</v>
      </c>
      <c r="S32" s="31">
        <f t="shared" si="14"/>
        <v>37</v>
      </c>
      <c r="T32" s="23">
        <f t="shared" si="8"/>
        <v>57.5</v>
      </c>
      <c r="U32" s="8">
        <v>9</v>
      </c>
      <c r="V32" s="9"/>
      <c r="W32" s="9">
        <v>6</v>
      </c>
      <c r="X32" s="39">
        <f t="shared" si="15"/>
        <v>15</v>
      </c>
      <c r="Y32" s="38">
        <f t="shared" si="16"/>
        <v>72.5</v>
      </c>
    </row>
    <row r="33" spans="1:25" ht="30" customHeight="1" x14ac:dyDescent="0.3">
      <c r="A33" s="28" t="s">
        <v>96</v>
      </c>
      <c r="B33" s="27" t="s">
        <v>97</v>
      </c>
      <c r="C33" s="24" t="s">
        <v>26</v>
      </c>
      <c r="D33" s="44" t="s">
        <v>23</v>
      </c>
      <c r="E33" s="56">
        <v>45</v>
      </c>
      <c r="F33" s="56">
        <v>20</v>
      </c>
      <c r="G33" s="22">
        <f t="shared" si="10"/>
        <v>65</v>
      </c>
      <c r="H33" s="20"/>
      <c r="I33" s="21"/>
      <c r="J33" s="30">
        <f t="shared" si="11"/>
        <v>0</v>
      </c>
      <c r="K33" s="7">
        <v>41</v>
      </c>
      <c r="L33" s="7">
        <v>15</v>
      </c>
      <c r="M33" s="30">
        <f t="shared" si="12"/>
        <v>56</v>
      </c>
      <c r="N33" s="57">
        <v>50</v>
      </c>
      <c r="O33" s="57">
        <v>20</v>
      </c>
      <c r="P33" s="30">
        <f t="shared" si="13"/>
        <v>70</v>
      </c>
      <c r="Q33" s="7">
        <v>20</v>
      </c>
      <c r="R33" s="7">
        <v>17</v>
      </c>
      <c r="S33" s="31">
        <f t="shared" si="14"/>
        <v>37</v>
      </c>
      <c r="T33" s="23">
        <f t="shared" si="8"/>
        <v>57</v>
      </c>
      <c r="U33" s="8">
        <v>9</v>
      </c>
      <c r="V33" s="9"/>
      <c r="W33" s="9">
        <v>6</v>
      </c>
      <c r="X33" s="39">
        <f t="shared" si="15"/>
        <v>15</v>
      </c>
      <c r="Y33" s="38">
        <f t="shared" si="16"/>
        <v>72</v>
      </c>
    </row>
    <row r="34" spans="1:25" ht="30" customHeight="1" x14ac:dyDescent="0.3">
      <c r="A34" s="28" t="s">
        <v>98</v>
      </c>
      <c r="B34" s="27" t="s">
        <v>99</v>
      </c>
      <c r="C34" s="24" t="s">
        <v>100</v>
      </c>
      <c r="D34" s="44" t="s">
        <v>101</v>
      </c>
      <c r="E34" s="56">
        <v>50</v>
      </c>
      <c r="F34" s="56">
        <v>25</v>
      </c>
      <c r="G34" s="22">
        <f t="shared" si="10"/>
        <v>75</v>
      </c>
      <c r="H34" s="20"/>
      <c r="I34" s="21"/>
      <c r="J34" s="30">
        <f t="shared" si="11"/>
        <v>0</v>
      </c>
      <c r="K34" s="7">
        <v>44</v>
      </c>
      <c r="L34" s="7">
        <v>20</v>
      </c>
      <c r="M34" s="30">
        <f t="shared" si="12"/>
        <v>64</v>
      </c>
      <c r="N34" s="57">
        <v>50</v>
      </c>
      <c r="O34" s="57">
        <v>20</v>
      </c>
      <c r="P34" s="30">
        <f t="shared" si="13"/>
        <v>70</v>
      </c>
      <c r="Q34" s="7">
        <v>40</v>
      </c>
      <c r="R34" s="7">
        <v>20</v>
      </c>
      <c r="S34" s="31">
        <f t="shared" si="14"/>
        <v>60</v>
      </c>
      <c r="T34" s="23">
        <f t="shared" si="8"/>
        <v>67.25</v>
      </c>
      <c r="U34" s="8">
        <v>7</v>
      </c>
      <c r="V34" s="9"/>
      <c r="W34" s="9">
        <v>4</v>
      </c>
      <c r="X34" s="39">
        <f t="shared" si="15"/>
        <v>11</v>
      </c>
      <c r="Y34" s="38">
        <f t="shared" si="16"/>
        <v>78.25</v>
      </c>
    </row>
    <row r="35" spans="1:25" ht="30" customHeight="1" x14ac:dyDescent="0.3">
      <c r="A35" s="28" t="s">
        <v>102</v>
      </c>
      <c r="B35" s="27" t="s">
        <v>103</v>
      </c>
      <c r="C35" s="24" t="s">
        <v>100</v>
      </c>
      <c r="D35" s="44" t="s">
        <v>101</v>
      </c>
      <c r="E35" s="56">
        <v>50</v>
      </c>
      <c r="F35" s="56">
        <v>25</v>
      </c>
      <c r="G35" s="22">
        <f t="shared" si="10"/>
        <v>75</v>
      </c>
      <c r="H35" s="20"/>
      <c r="I35" s="21"/>
      <c r="J35" s="30">
        <f t="shared" si="11"/>
        <v>0</v>
      </c>
      <c r="K35" s="7">
        <v>46</v>
      </c>
      <c r="L35" s="7">
        <v>20</v>
      </c>
      <c r="M35" s="30">
        <f t="shared" si="12"/>
        <v>66</v>
      </c>
      <c r="N35" s="57">
        <v>50</v>
      </c>
      <c r="O35" s="57">
        <v>20</v>
      </c>
      <c r="P35" s="30">
        <f t="shared" si="13"/>
        <v>70</v>
      </c>
      <c r="Q35" s="7">
        <v>40</v>
      </c>
      <c r="R35" s="7">
        <v>20</v>
      </c>
      <c r="S35" s="31">
        <f t="shared" si="14"/>
        <v>60</v>
      </c>
      <c r="T35" s="23">
        <f t="shared" si="8"/>
        <v>67.75</v>
      </c>
      <c r="U35" s="8">
        <v>7</v>
      </c>
      <c r="V35" s="9"/>
      <c r="W35" s="9">
        <v>4</v>
      </c>
      <c r="X35" s="39">
        <f t="shared" si="15"/>
        <v>11</v>
      </c>
      <c r="Y35" s="38">
        <f t="shared" si="16"/>
        <v>78.75</v>
      </c>
    </row>
    <row r="36" spans="1:25" ht="30" customHeight="1" x14ac:dyDescent="0.3">
      <c r="A36" s="28" t="s">
        <v>104</v>
      </c>
      <c r="B36" s="27" t="s">
        <v>105</v>
      </c>
      <c r="C36" s="24" t="s">
        <v>100</v>
      </c>
      <c r="D36" s="44" t="s">
        <v>101</v>
      </c>
      <c r="E36" s="56">
        <v>35</v>
      </c>
      <c r="F36" s="56">
        <v>25</v>
      </c>
      <c r="G36" s="22">
        <f t="shared" si="10"/>
        <v>60</v>
      </c>
      <c r="H36" s="20"/>
      <c r="I36" s="21"/>
      <c r="J36" s="30">
        <f t="shared" si="11"/>
        <v>0</v>
      </c>
      <c r="K36" s="7">
        <v>26</v>
      </c>
      <c r="L36" s="7">
        <v>20</v>
      </c>
      <c r="M36" s="30">
        <f t="shared" si="12"/>
        <v>46</v>
      </c>
      <c r="N36" s="57">
        <v>40</v>
      </c>
      <c r="O36" s="57">
        <v>20</v>
      </c>
      <c r="P36" s="30">
        <f t="shared" si="13"/>
        <v>60</v>
      </c>
      <c r="Q36" s="7">
        <v>10</v>
      </c>
      <c r="R36" s="7">
        <v>20</v>
      </c>
      <c r="S36" s="31">
        <f t="shared" si="14"/>
        <v>30</v>
      </c>
      <c r="T36" s="23">
        <f t="shared" si="8"/>
        <v>49</v>
      </c>
      <c r="U36" s="8">
        <v>7</v>
      </c>
      <c r="V36" s="9"/>
      <c r="W36" s="9">
        <v>3</v>
      </c>
      <c r="X36" s="39">
        <f t="shared" si="15"/>
        <v>10</v>
      </c>
      <c r="Y36" s="38">
        <f t="shared" si="16"/>
        <v>59</v>
      </c>
    </row>
    <row r="37" spans="1:25" ht="30" customHeight="1" x14ac:dyDescent="0.3">
      <c r="A37" s="28" t="s">
        <v>106</v>
      </c>
      <c r="B37" s="27" t="s">
        <v>107</v>
      </c>
      <c r="C37" s="24" t="s">
        <v>100</v>
      </c>
      <c r="D37" s="44" t="s">
        <v>101</v>
      </c>
      <c r="E37" s="56">
        <v>50</v>
      </c>
      <c r="F37" s="56">
        <v>25</v>
      </c>
      <c r="G37" s="22">
        <f t="shared" si="10"/>
        <v>75</v>
      </c>
      <c r="H37" s="20"/>
      <c r="I37" s="21"/>
      <c r="J37" s="30">
        <f t="shared" si="11"/>
        <v>0</v>
      </c>
      <c r="K37" s="7">
        <v>36</v>
      </c>
      <c r="L37" s="7">
        <v>20</v>
      </c>
      <c r="M37" s="30">
        <f t="shared" si="12"/>
        <v>56</v>
      </c>
      <c r="N37" s="57">
        <v>50</v>
      </c>
      <c r="O37" s="57">
        <v>20</v>
      </c>
      <c r="P37" s="30">
        <f t="shared" si="13"/>
        <v>70</v>
      </c>
      <c r="Q37" s="7">
        <v>40</v>
      </c>
      <c r="R37" s="7">
        <v>20</v>
      </c>
      <c r="S37" s="31">
        <f t="shared" si="14"/>
        <v>60</v>
      </c>
      <c r="T37" s="23">
        <f t="shared" si="8"/>
        <v>65.25</v>
      </c>
      <c r="U37" s="8">
        <v>7</v>
      </c>
      <c r="V37" s="9"/>
      <c r="W37" s="9">
        <v>4</v>
      </c>
      <c r="X37" s="39">
        <f t="shared" si="15"/>
        <v>11</v>
      </c>
      <c r="Y37" s="38">
        <f t="shared" si="16"/>
        <v>76.25</v>
      </c>
    </row>
    <row r="38" spans="1:25" ht="30" customHeight="1" x14ac:dyDescent="0.3">
      <c r="A38" s="28" t="s">
        <v>108</v>
      </c>
      <c r="B38" s="27" t="s">
        <v>109</v>
      </c>
      <c r="C38" s="24" t="s">
        <v>100</v>
      </c>
      <c r="D38" s="44" t="s">
        <v>101</v>
      </c>
      <c r="E38" s="56">
        <v>40</v>
      </c>
      <c r="F38" s="56">
        <v>25</v>
      </c>
      <c r="G38" s="22">
        <f t="shared" si="10"/>
        <v>65</v>
      </c>
      <c r="H38" s="20"/>
      <c r="I38" s="21"/>
      <c r="J38" s="30">
        <f t="shared" si="11"/>
        <v>0</v>
      </c>
      <c r="K38" s="7">
        <v>34</v>
      </c>
      <c r="L38" s="7">
        <v>20</v>
      </c>
      <c r="M38" s="30">
        <f t="shared" si="12"/>
        <v>54</v>
      </c>
      <c r="N38" s="57">
        <v>40</v>
      </c>
      <c r="O38" s="57">
        <v>20</v>
      </c>
      <c r="P38" s="30">
        <f t="shared" si="13"/>
        <v>60</v>
      </c>
      <c r="Q38" s="7">
        <v>40</v>
      </c>
      <c r="R38" s="7">
        <v>20</v>
      </c>
      <c r="S38" s="31">
        <f t="shared" si="14"/>
        <v>60</v>
      </c>
      <c r="T38" s="23">
        <f t="shared" si="8"/>
        <v>59.75</v>
      </c>
      <c r="U38" s="8">
        <v>7</v>
      </c>
      <c r="V38" s="9"/>
      <c r="W38" s="9">
        <v>4</v>
      </c>
      <c r="X38" s="39">
        <f t="shared" si="15"/>
        <v>11</v>
      </c>
      <c r="Y38" s="38">
        <f t="shared" si="16"/>
        <v>70.75</v>
      </c>
    </row>
    <row r="39" spans="1:25" ht="30" customHeight="1" x14ac:dyDescent="0.3">
      <c r="A39" s="28" t="s">
        <v>110</v>
      </c>
      <c r="B39" s="27" t="s">
        <v>111</v>
      </c>
      <c r="C39" s="24" t="s">
        <v>24</v>
      </c>
      <c r="D39" s="44" t="s">
        <v>27</v>
      </c>
      <c r="E39" s="56">
        <v>45</v>
      </c>
      <c r="F39" s="56">
        <v>25</v>
      </c>
      <c r="G39" s="22">
        <f t="shared" si="10"/>
        <v>70</v>
      </c>
      <c r="H39" s="20"/>
      <c r="I39" s="21"/>
      <c r="J39" s="30">
        <f t="shared" si="11"/>
        <v>0</v>
      </c>
      <c r="K39" s="7">
        <v>46</v>
      </c>
      <c r="L39" s="7">
        <v>20</v>
      </c>
      <c r="M39" s="30">
        <f t="shared" si="12"/>
        <v>66</v>
      </c>
      <c r="N39" s="57">
        <v>40</v>
      </c>
      <c r="O39" s="57">
        <v>20</v>
      </c>
      <c r="P39" s="30">
        <f t="shared" si="13"/>
        <v>60</v>
      </c>
      <c r="Q39" s="7">
        <v>40</v>
      </c>
      <c r="R39" s="7">
        <v>20</v>
      </c>
      <c r="S39" s="31">
        <f t="shared" si="14"/>
        <v>60</v>
      </c>
      <c r="T39" s="23">
        <f t="shared" si="8"/>
        <v>64</v>
      </c>
      <c r="U39" s="8">
        <v>7.5</v>
      </c>
      <c r="V39" s="9"/>
      <c r="W39" s="9">
        <v>3</v>
      </c>
      <c r="X39" s="39">
        <f t="shared" si="15"/>
        <v>10.5</v>
      </c>
      <c r="Y39" s="38">
        <f t="shared" si="16"/>
        <v>74.5</v>
      </c>
    </row>
    <row r="40" spans="1:25" ht="30" customHeight="1" x14ac:dyDescent="0.3">
      <c r="A40" s="28" t="s">
        <v>112</v>
      </c>
      <c r="B40" s="27" t="s">
        <v>113</v>
      </c>
      <c r="C40" s="24" t="s">
        <v>24</v>
      </c>
      <c r="D40" s="44" t="s">
        <v>27</v>
      </c>
      <c r="E40" s="56">
        <v>45</v>
      </c>
      <c r="F40" s="56">
        <v>25</v>
      </c>
      <c r="G40" s="22">
        <f t="shared" si="10"/>
        <v>70</v>
      </c>
      <c r="H40" s="20"/>
      <c r="I40" s="21"/>
      <c r="J40" s="30">
        <f t="shared" si="11"/>
        <v>0</v>
      </c>
      <c r="K40" s="7">
        <v>46</v>
      </c>
      <c r="L40" s="7">
        <v>20</v>
      </c>
      <c r="M40" s="30">
        <f t="shared" si="12"/>
        <v>66</v>
      </c>
      <c r="N40" s="57">
        <v>40</v>
      </c>
      <c r="O40" s="57">
        <v>20</v>
      </c>
      <c r="P40" s="30">
        <f t="shared" si="13"/>
        <v>60</v>
      </c>
      <c r="Q40" s="7">
        <v>40</v>
      </c>
      <c r="R40" s="7">
        <v>20</v>
      </c>
      <c r="S40" s="31">
        <f t="shared" si="14"/>
        <v>60</v>
      </c>
      <c r="T40" s="23">
        <f t="shared" si="8"/>
        <v>64</v>
      </c>
      <c r="U40" s="8">
        <v>7.5</v>
      </c>
      <c r="V40" s="9"/>
      <c r="W40" s="9">
        <v>3</v>
      </c>
      <c r="X40" s="39">
        <f t="shared" si="15"/>
        <v>10.5</v>
      </c>
      <c r="Y40" s="38">
        <f t="shared" si="16"/>
        <v>74.5</v>
      </c>
    </row>
    <row r="41" spans="1:25" ht="30" customHeight="1" x14ac:dyDescent="0.3">
      <c r="A41" s="28" t="s">
        <v>114</v>
      </c>
      <c r="B41" s="27" t="s">
        <v>115</v>
      </c>
      <c r="C41" s="24" t="s">
        <v>12</v>
      </c>
      <c r="D41" s="44" t="s">
        <v>27</v>
      </c>
      <c r="E41" s="56">
        <v>50</v>
      </c>
      <c r="F41" s="56">
        <v>24</v>
      </c>
      <c r="G41" s="22">
        <f t="shared" si="10"/>
        <v>74</v>
      </c>
      <c r="H41" s="20"/>
      <c r="I41" s="21"/>
      <c r="J41" s="30">
        <f t="shared" si="11"/>
        <v>0</v>
      </c>
      <c r="K41" s="7">
        <v>47</v>
      </c>
      <c r="L41" s="7">
        <v>15</v>
      </c>
      <c r="M41" s="30">
        <f t="shared" si="12"/>
        <v>62</v>
      </c>
      <c r="N41" s="57">
        <v>50</v>
      </c>
      <c r="O41" s="57">
        <v>20</v>
      </c>
      <c r="P41" s="30">
        <f t="shared" si="13"/>
        <v>70</v>
      </c>
      <c r="Q41" s="7">
        <v>30</v>
      </c>
      <c r="R41" s="7">
        <v>20</v>
      </c>
      <c r="S41" s="31">
        <f t="shared" si="14"/>
        <v>50</v>
      </c>
      <c r="T41" s="23">
        <f t="shared" si="8"/>
        <v>64</v>
      </c>
      <c r="U41" s="8">
        <v>9</v>
      </c>
      <c r="V41" s="9"/>
      <c r="W41" s="9">
        <v>6</v>
      </c>
      <c r="X41" s="39">
        <f t="shared" si="15"/>
        <v>15</v>
      </c>
      <c r="Y41" s="38">
        <f t="shared" si="16"/>
        <v>79</v>
      </c>
    </row>
    <row r="42" spans="1:25" ht="32.4" customHeight="1" x14ac:dyDescent="0.3">
      <c r="A42" s="28" t="s">
        <v>116</v>
      </c>
      <c r="B42" s="27" t="s">
        <v>25</v>
      </c>
      <c r="C42" s="24" t="s">
        <v>117</v>
      </c>
      <c r="D42" s="44" t="s">
        <v>118</v>
      </c>
      <c r="E42" s="56">
        <v>47</v>
      </c>
      <c r="F42" s="56">
        <v>24</v>
      </c>
      <c r="G42" s="22">
        <f t="shared" si="10"/>
        <v>71</v>
      </c>
      <c r="H42" s="20"/>
      <c r="I42" s="21"/>
      <c r="J42" s="30">
        <f t="shared" si="11"/>
        <v>0</v>
      </c>
      <c r="K42" s="7">
        <v>43</v>
      </c>
      <c r="L42" s="7">
        <v>17</v>
      </c>
      <c r="M42" s="30">
        <f t="shared" si="12"/>
        <v>60</v>
      </c>
      <c r="N42" s="57">
        <v>40</v>
      </c>
      <c r="O42" s="57">
        <v>20</v>
      </c>
      <c r="P42" s="30">
        <f t="shared" si="13"/>
        <v>60</v>
      </c>
      <c r="Q42" s="7">
        <v>15</v>
      </c>
      <c r="R42" s="7">
        <v>10</v>
      </c>
      <c r="S42" s="31">
        <f t="shared" si="14"/>
        <v>25</v>
      </c>
      <c r="T42" s="23">
        <f t="shared" si="8"/>
        <v>54</v>
      </c>
      <c r="U42" s="8">
        <v>8</v>
      </c>
      <c r="V42" s="9"/>
      <c r="W42" s="9">
        <v>6</v>
      </c>
      <c r="X42" s="39">
        <f t="shared" si="15"/>
        <v>14</v>
      </c>
      <c r="Y42" s="38">
        <f t="shared" si="16"/>
        <v>68</v>
      </c>
    </row>
  </sheetData>
  <mergeCells count="11">
    <mergeCell ref="K1:M1"/>
    <mergeCell ref="A1:A2"/>
    <mergeCell ref="C1:C2"/>
    <mergeCell ref="D1:D2"/>
    <mergeCell ref="E1:G1"/>
    <mergeCell ref="H1:J1"/>
    <mergeCell ref="N1:P1"/>
    <mergeCell ref="Q1:S1"/>
    <mergeCell ref="T1:T2"/>
    <mergeCell ref="U1:X1"/>
    <mergeCell ref="Y1:Y2"/>
  </mergeCells>
  <dataValidations count="5">
    <dataValidation type="decimal" operator="lessThanOrEqual" allowBlank="1" showInputMessage="1" showErrorMessage="1" sqref="T3:T42" xr:uid="{21660D05-A544-423A-986A-C18047C3BA88}">
      <formula1>75</formula1>
    </dataValidation>
    <dataValidation type="decimal" operator="lessThanOrEqual" allowBlank="1" showInputMessage="1" showErrorMessage="1" sqref="W3:W42" xr:uid="{CB8356EE-34E9-4853-99B9-28C51F6FD291}">
      <formula1>6</formula1>
    </dataValidation>
    <dataValidation type="decimal" operator="lessThanOrEqual" allowBlank="1" showInputMessage="1" showErrorMessage="1" sqref="U3:V42" xr:uid="{AFC53573-A230-478F-86FE-7BB63E7BF08E}">
      <formula1>9.5</formula1>
    </dataValidation>
    <dataValidation type="decimal" operator="lessThanOrEqual" allowBlank="1" showInputMessage="1" showErrorMessage="1" sqref="R3:R42 I3:I42 F3:F42 L3:L42" xr:uid="{440CF902-E32B-448D-AF6C-8EF5958A50CD}">
      <formula1>25</formula1>
    </dataValidation>
    <dataValidation type="decimal" operator="lessThanOrEqual" allowBlank="1" showInputMessage="1" showErrorMessage="1" sqref="Q3:Q42 H3:H42 E3:E42 K3:K42" xr:uid="{08657CF8-1C51-4789-A302-15823814554D}">
      <formula1>50</formula1>
    </dataValidation>
  </dataValidations>
  <hyperlinks>
    <hyperlink ref="A3" location="'28_2023_2'!A1" display="TUTTI.pl 28_2023_2" xr:uid="{2DCBBEB6-2377-48F7-ABA0-7FC6C67BB73D}"/>
    <hyperlink ref="A4" location="'29_2023_2'!A1" display="TUTTI.pl 29_2023_2" xr:uid="{7EF6BD03-6C41-4A7C-AA2A-B00AB380FB46}"/>
    <hyperlink ref="A5" location="'30_2023_2'!A1" display="TUTTI.pl 30_2023_2" xr:uid="{D3E51AF3-9627-4444-827D-D47D67C144AE}"/>
    <hyperlink ref="A6" location="'31_2023_2'!A1" display="TUTTI.pl 31_2023_2" xr:uid="{D8013081-E702-4193-99E3-62BF7B90FD37}"/>
    <hyperlink ref="A7" location="'32_2023_2'!A1" display="TUTTI.pl 32_2023_2" xr:uid="{0042C053-C455-4F76-8579-F340EA89A8F5}"/>
    <hyperlink ref="A8" location="'33_2023_2'!A1" display="TUTTI.pl 33_2023_2" xr:uid="{339D102E-BE8E-4EB7-89E6-3B0D50BE7A4C}"/>
    <hyperlink ref="A9" location="'34_2023_2'!A1" display="TUTTI.pl 34_2023_2" xr:uid="{229BA0C4-C4E1-45E5-9BC4-A279BF5F6618}"/>
    <hyperlink ref="A10" location="'35_2023_2'!A1" display="TUTTI.pl 35_2023_2" xr:uid="{9ADC9DEB-493B-4C8D-B7E2-78219DD4EA9E}"/>
    <hyperlink ref="A11" location="'36_2023_2'!A1" display="TUTTI.pl 36_2023_2" xr:uid="{136A01D2-9BE6-4220-A5B1-CED60FCBECE6}"/>
    <hyperlink ref="A12" location="'37_2023_2'!A1" display="TUTTI.pl 37_2023_2" xr:uid="{7B82C811-7891-45F7-8A0B-30F0D5AFD949}"/>
    <hyperlink ref="A13" location="'38_2023_2'!A1" display="TUTTI.pl 38_2023_2" xr:uid="{C8D4F3F4-A221-41B4-843B-C0585538526A}"/>
    <hyperlink ref="A14" location="'39_2023_2'!A1" display="TUTTI.pl 39_2023_2" xr:uid="{EDC602A2-F130-4D7F-B945-017F7745C73C}"/>
    <hyperlink ref="A15" location="'40_2023_2'!A1" display="TUTTI.pl 40_2023_2" xr:uid="{395E43D1-E923-4C5D-AD83-D7F33CCFB573}"/>
    <hyperlink ref="A16" location="'41_2023_2'!A1" display="TUTTI.pl 41_2023_2" xr:uid="{38BC2665-CD75-48CE-9A1E-CD2A3BB75C74}"/>
    <hyperlink ref="A17" location="'42_2023_2'!A1" display="TUTTI.pl 42_2023_2" xr:uid="{A23D06F6-F23D-4DFB-82F3-B8DB1AECB007}"/>
    <hyperlink ref="A18" location="'43_2023_2'!A1" display="TUTTI.pl 43_2023_2" xr:uid="{137B355A-2B1A-4914-A7EA-4176489E33A8}"/>
    <hyperlink ref="A19" location="'44_2023_2'!A1" display="TUTTI.pl 44_2023_2" xr:uid="{E68F8AE8-1CDD-4F6B-9810-1ECD3DA9EABE}"/>
    <hyperlink ref="A20" location="'45_2023_2'!A1" display="TUTTI.pl 45_2023_2" xr:uid="{65257CB9-4A3E-439B-9D82-40899E859C3B}"/>
    <hyperlink ref="A22" location="'47_2023_2'!A1" display="TUTTI.pl 47_2023_2" xr:uid="{C10C70E4-3FA7-48AA-894C-5E2315F7B627}"/>
    <hyperlink ref="A26" location="'51_2023_2'!A1" display="TUTTI.pl 51_2023_2" xr:uid="{C40A41FA-CA4F-478D-A2BF-00947840795C}"/>
    <hyperlink ref="A27" location="'52_2023_2'!A1" display="TUTTI.pl 52_2023_2" xr:uid="{3FB72D12-C095-4D58-BFE9-0B8F27B815AA}"/>
    <hyperlink ref="A28" location="'53_2023_2'!A1" display="TUTTI.pl 53_2023_2" xr:uid="{05A0A505-C6E6-4890-8062-AA23E385CAB4}"/>
    <hyperlink ref="A29" location="'54_2023_2'!A1" display="TUTTI.pl 54_2023_2" xr:uid="{B47F2D17-F872-43D5-ADD4-1AC5A503B59F}"/>
    <hyperlink ref="A30" location="'55_2023_2'!A1" display="TUTTI.pl 55_2023_2" xr:uid="{C82C517A-1BC4-4793-B7B7-A01D4E7BF17D}"/>
    <hyperlink ref="A31" location="'56_2023_2'!A1" display="TUTTI.pl 56_2023_2" xr:uid="{EE60B363-D113-451A-93A4-10D554110FFA}"/>
    <hyperlink ref="A32" location="'57_2023_2'!A1" display="TUTTI.pl 57_2023_2" xr:uid="{D4A9CB36-05BF-4FCE-A0B6-AE9981E58258}"/>
    <hyperlink ref="A33" location="'58_2023_2'!A1" display="TUTTI.pl 58_2023_2" xr:uid="{1F5678F4-DBAD-4DED-8806-9B174B09C96B}"/>
    <hyperlink ref="A34" location="'59_2023_2'!A1" display="TUTTI.pl 59_2023_2" xr:uid="{E56CB79B-73B8-44A3-A0D0-C0B4B5E35404}"/>
    <hyperlink ref="A35" location="'60_2023_2'!A1" display="TUTTI.pl 60_2023_2" xr:uid="{6FB598E5-C558-4836-8B2F-0B636E6EE1AF}"/>
    <hyperlink ref="A36" location="'61_2023_2'!A1" display="TUTTI.pl 61_2023_2" xr:uid="{8E9D9B34-1687-4F74-805A-3AA7BEC68B01}"/>
    <hyperlink ref="A37" location="'62_2023_2'!A1" display="TUTTI.pl 62_2023_2" xr:uid="{378EFDA3-0731-45A0-B78A-6E001BC4919F}"/>
    <hyperlink ref="A38" location="'63_2023_2'!A1" display="TUTTI.pl 63_2023_2" xr:uid="{46C5B89B-4A97-4787-B8AB-ED109940E57C}"/>
    <hyperlink ref="A39" location="'64_2023_2'!A1" display="TUTTI.pl 64_2023_2" xr:uid="{82145D05-F0AA-4305-9ABC-2AD996611E22}"/>
    <hyperlink ref="A40" location="'65_2023_2'!A1" display="TUTTI.pl 65_2023_2" xr:uid="{3E69785E-0EAE-4ABC-B673-483373585D6B}"/>
    <hyperlink ref="A41" location="'66_2023_2'!A1" display="TUTTI.pl 66_2023_2" xr:uid="{CCDC280F-38DA-44C5-B865-5F010B63A3E9}"/>
    <hyperlink ref="A42" location="'67_2023_2'!A1" display="TUTTI.pl 67_2023_2" xr:uid="{14BA9DA2-57F2-4D50-AEC3-9454B63AEF1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84A4-B341-4561-91EA-2B3BC0398938}">
  <dimension ref="A1:H41"/>
  <sheetViews>
    <sheetView tabSelected="1" topLeftCell="A27" zoomScale="73" zoomScaleNormal="73" workbookViewId="0">
      <selection activeCell="L37" sqref="L37"/>
    </sheetView>
  </sheetViews>
  <sheetFormatPr defaultRowHeight="40.200000000000003" customHeight="1" x14ac:dyDescent="0.3"/>
  <cols>
    <col min="1" max="1" width="22.44140625" customWidth="1"/>
    <col min="2" max="2" width="22" customWidth="1"/>
    <col min="3" max="4" width="20.109375" customWidth="1"/>
    <col min="5" max="5" width="12.44140625" customWidth="1"/>
    <col min="6" max="6" width="11.88671875" customWidth="1"/>
    <col min="7" max="7" width="13.33203125" customWidth="1"/>
  </cols>
  <sheetData>
    <row r="1" spans="1:8" ht="40.200000000000003" customHeight="1" thickBot="1" x14ac:dyDescent="0.35">
      <c r="A1" s="14" t="s">
        <v>16</v>
      </c>
      <c r="B1" s="14" t="s">
        <v>17</v>
      </c>
      <c r="C1" s="14" t="s">
        <v>18</v>
      </c>
      <c r="D1" s="17" t="s">
        <v>19</v>
      </c>
      <c r="E1" s="18" t="s">
        <v>13</v>
      </c>
      <c r="F1" s="10" t="s">
        <v>14</v>
      </c>
      <c r="G1" s="11" t="s">
        <v>15</v>
      </c>
    </row>
    <row r="2" spans="1:8" ht="40.200000000000003" customHeight="1" x14ac:dyDescent="0.3">
      <c r="A2" s="59" t="s">
        <v>46</v>
      </c>
      <c r="B2" s="42" t="s">
        <v>47</v>
      </c>
      <c r="C2" s="43" t="s">
        <v>41</v>
      </c>
      <c r="D2" s="51" t="s">
        <v>27</v>
      </c>
      <c r="E2" s="15">
        <f>'OCENA WNIOSKÓW'!T11</f>
        <v>67.25</v>
      </c>
      <c r="F2" s="12">
        <f>'OCENA WNIOSKÓW'!X11</f>
        <v>14</v>
      </c>
      <c r="G2" s="13">
        <f>'OCENA WNIOSKÓW'!Y11</f>
        <v>81.25</v>
      </c>
    </row>
    <row r="3" spans="1:8" ht="40.200000000000003" customHeight="1" x14ac:dyDescent="0.3">
      <c r="A3" s="28" t="s">
        <v>56</v>
      </c>
      <c r="B3" s="27" t="s">
        <v>57</v>
      </c>
      <c r="C3" s="24" t="s">
        <v>20</v>
      </c>
      <c r="D3" s="24" t="s">
        <v>23</v>
      </c>
      <c r="E3" s="16">
        <f>'OCENA WNIOSKÓW'!T15</f>
        <v>66.333333333333329</v>
      </c>
      <c r="F3" s="12">
        <f>'OCENA WNIOSKÓW'!X15</f>
        <v>14</v>
      </c>
      <c r="G3" s="13">
        <f>'OCENA WNIOSKÓW'!Y15</f>
        <v>80.333333333333329</v>
      </c>
    </row>
    <row r="4" spans="1:8" ht="40.200000000000003" customHeight="1" x14ac:dyDescent="0.3">
      <c r="A4" s="28" t="s">
        <v>114</v>
      </c>
      <c r="B4" s="27" t="s">
        <v>115</v>
      </c>
      <c r="C4" s="24" t="s">
        <v>12</v>
      </c>
      <c r="D4" s="24" t="s">
        <v>27</v>
      </c>
      <c r="E4" s="16">
        <f>'OCENA WNIOSKÓW'!T41</f>
        <v>64</v>
      </c>
      <c r="F4" s="12">
        <f>'OCENA WNIOSKÓW'!X41</f>
        <v>15</v>
      </c>
      <c r="G4" s="13">
        <f>'OCENA WNIOSKÓW'!Y41</f>
        <v>79</v>
      </c>
    </row>
    <row r="5" spans="1:8" ht="40.200000000000003" customHeight="1" x14ac:dyDescent="0.3">
      <c r="A5" s="28" t="s">
        <v>102</v>
      </c>
      <c r="B5" s="27" t="s">
        <v>103</v>
      </c>
      <c r="C5" s="24" t="s">
        <v>100</v>
      </c>
      <c r="D5" s="24" t="s">
        <v>101</v>
      </c>
      <c r="E5" s="16">
        <f>'OCENA WNIOSKÓW'!T35</f>
        <v>67.75</v>
      </c>
      <c r="F5" s="12">
        <f>'OCENA WNIOSKÓW'!X35</f>
        <v>11</v>
      </c>
      <c r="G5" s="13">
        <f>'OCENA WNIOSKÓW'!Y35</f>
        <v>78.75</v>
      </c>
    </row>
    <row r="6" spans="1:8" ht="40.200000000000003" customHeight="1" x14ac:dyDescent="0.3">
      <c r="A6" s="28" t="s">
        <v>98</v>
      </c>
      <c r="B6" s="27" t="s">
        <v>99</v>
      </c>
      <c r="C6" s="24" t="s">
        <v>100</v>
      </c>
      <c r="D6" s="24" t="s">
        <v>101</v>
      </c>
      <c r="E6" s="16">
        <f>'OCENA WNIOSKÓW'!T34</f>
        <v>67.25</v>
      </c>
      <c r="F6" s="12">
        <f>'OCENA WNIOSKÓW'!X34</f>
        <v>11</v>
      </c>
      <c r="G6" s="13">
        <f>'OCENA WNIOSKÓW'!Y34</f>
        <v>78.25</v>
      </c>
    </row>
    <row r="7" spans="1:8" ht="40.200000000000003" customHeight="1" x14ac:dyDescent="0.3">
      <c r="A7" s="28" t="s">
        <v>33</v>
      </c>
      <c r="B7" s="27" t="s">
        <v>34</v>
      </c>
      <c r="C7" s="24" t="s">
        <v>21</v>
      </c>
      <c r="D7" s="24" t="s">
        <v>23</v>
      </c>
      <c r="E7" s="16">
        <f>'OCENA WNIOSKÓW'!T5</f>
        <v>64.5</v>
      </c>
      <c r="F7" s="12">
        <f>'OCENA WNIOSKÓW'!X5</f>
        <v>13</v>
      </c>
      <c r="G7" s="13">
        <f>'OCENA WNIOSKÓW'!Y5</f>
        <v>77.5</v>
      </c>
    </row>
    <row r="8" spans="1:8" ht="40.200000000000003" customHeight="1" x14ac:dyDescent="0.3">
      <c r="A8" s="28" t="s">
        <v>90</v>
      </c>
      <c r="B8" s="27" t="s">
        <v>91</v>
      </c>
      <c r="C8" s="24" t="s">
        <v>26</v>
      </c>
      <c r="D8" s="24" t="s">
        <v>23</v>
      </c>
      <c r="E8" s="16">
        <f>'OCENA WNIOSKÓW'!T30</f>
        <v>62.5</v>
      </c>
      <c r="F8" s="12">
        <f>'OCENA WNIOSKÓW'!X30</f>
        <v>15</v>
      </c>
      <c r="G8" s="13">
        <f>'OCENA WNIOSKÓW'!Y30</f>
        <v>77.5</v>
      </c>
    </row>
    <row r="9" spans="1:8" ht="40.200000000000003" customHeight="1" x14ac:dyDescent="0.3">
      <c r="A9" s="28" t="s">
        <v>92</v>
      </c>
      <c r="B9" s="27" t="s">
        <v>93</v>
      </c>
      <c r="C9" s="24" t="s">
        <v>26</v>
      </c>
      <c r="D9" s="24" t="s">
        <v>23</v>
      </c>
      <c r="E9" s="16">
        <f>'OCENA WNIOSKÓW'!T31</f>
        <v>62.25</v>
      </c>
      <c r="F9" s="12">
        <f>'OCENA WNIOSKÓW'!X31</f>
        <v>15</v>
      </c>
      <c r="G9" s="13">
        <f>'OCENA WNIOSKÓW'!Y31</f>
        <v>77.25</v>
      </c>
    </row>
    <row r="10" spans="1:8" ht="40.200000000000003" customHeight="1" x14ac:dyDescent="0.3">
      <c r="A10" s="86" t="s">
        <v>42</v>
      </c>
      <c r="B10" s="87" t="s">
        <v>43</v>
      </c>
      <c r="C10" s="88" t="s">
        <v>41</v>
      </c>
      <c r="D10" s="89" t="s">
        <v>27</v>
      </c>
      <c r="E10" s="90">
        <f>'OCENA WNIOSKÓW'!T9</f>
        <v>63.75</v>
      </c>
      <c r="F10" s="91">
        <f>'OCENA WNIOSKÓW'!X9</f>
        <v>13</v>
      </c>
      <c r="G10" s="92">
        <f>'OCENA WNIOSKÓW'!Y9</f>
        <v>76.75</v>
      </c>
      <c r="H10" t="s">
        <v>119</v>
      </c>
    </row>
    <row r="11" spans="1:8" ht="40.200000000000003" customHeight="1" x14ac:dyDescent="0.3">
      <c r="A11" s="28" t="s">
        <v>51</v>
      </c>
      <c r="B11" s="27" t="s">
        <v>52</v>
      </c>
      <c r="C11" s="24" t="s">
        <v>53</v>
      </c>
      <c r="D11" s="24" t="s">
        <v>23</v>
      </c>
      <c r="E11" s="16">
        <f>'OCENA WNIOSKÓW'!T13</f>
        <v>62.75</v>
      </c>
      <c r="F11" s="12">
        <f>'OCENA WNIOSKÓW'!X13</f>
        <v>14</v>
      </c>
      <c r="G11" s="13">
        <f>'OCENA WNIOSKÓW'!Y13</f>
        <v>76.75</v>
      </c>
    </row>
    <row r="12" spans="1:8" ht="40.200000000000003" customHeight="1" x14ac:dyDescent="0.3">
      <c r="A12" s="86" t="s">
        <v>39</v>
      </c>
      <c r="B12" s="87" t="s">
        <v>40</v>
      </c>
      <c r="C12" s="88" t="s">
        <v>41</v>
      </c>
      <c r="D12" s="89" t="s">
        <v>27</v>
      </c>
      <c r="E12" s="90">
        <f>'OCENA WNIOSKÓW'!T8</f>
        <v>63.5</v>
      </c>
      <c r="F12" s="91">
        <f>'OCENA WNIOSKÓW'!X8</f>
        <v>13</v>
      </c>
      <c r="G12" s="92">
        <f>'OCENA WNIOSKÓW'!Y8</f>
        <v>76.5</v>
      </c>
      <c r="H12" t="s">
        <v>119</v>
      </c>
    </row>
    <row r="13" spans="1:8" ht="40.200000000000003" customHeight="1" x14ac:dyDescent="0.3">
      <c r="A13" s="28" t="s">
        <v>44</v>
      </c>
      <c r="B13" s="27" t="s">
        <v>45</v>
      </c>
      <c r="C13" s="24" t="s">
        <v>41</v>
      </c>
      <c r="D13" s="61" t="s">
        <v>27</v>
      </c>
      <c r="E13" s="16">
        <f>'OCENA WNIOSKÓW'!T10</f>
        <v>63.5</v>
      </c>
      <c r="F13" s="12">
        <f>'OCENA WNIOSKÓW'!X10</f>
        <v>13</v>
      </c>
      <c r="G13" s="13">
        <f>'OCENA WNIOSKÓW'!Y10</f>
        <v>76.5</v>
      </c>
    </row>
    <row r="14" spans="1:8" ht="40.200000000000003" customHeight="1" x14ac:dyDescent="0.3">
      <c r="A14" s="28" t="s">
        <v>106</v>
      </c>
      <c r="B14" s="27" t="s">
        <v>107</v>
      </c>
      <c r="C14" s="24" t="s">
        <v>100</v>
      </c>
      <c r="D14" s="44" t="s">
        <v>101</v>
      </c>
      <c r="E14" s="16">
        <f>'OCENA WNIOSKÓW'!T37</f>
        <v>65.25</v>
      </c>
      <c r="F14" s="12">
        <f>'OCENA WNIOSKÓW'!X37</f>
        <v>11</v>
      </c>
      <c r="G14" s="13">
        <f>'OCENA WNIOSKÓW'!Y37</f>
        <v>76.25</v>
      </c>
    </row>
    <row r="15" spans="1:8" ht="40.200000000000003" customHeight="1" x14ac:dyDescent="0.3">
      <c r="A15" s="28" t="s">
        <v>85</v>
      </c>
      <c r="B15" s="27" t="s">
        <v>86</v>
      </c>
      <c r="C15" s="24" t="s">
        <v>82</v>
      </c>
      <c r="D15" s="44" t="s">
        <v>23</v>
      </c>
      <c r="E15" s="16">
        <f>'OCENA WNIOSKÓW'!T28</f>
        <v>63</v>
      </c>
      <c r="F15" s="12">
        <f>'OCENA WNIOSKÓW'!X28</f>
        <v>13</v>
      </c>
      <c r="G15" s="13">
        <f>'OCENA WNIOSKÓW'!Y28</f>
        <v>76</v>
      </c>
    </row>
    <row r="16" spans="1:8" ht="40.200000000000003" customHeight="1" x14ac:dyDescent="0.3">
      <c r="A16" s="28" t="s">
        <v>80</v>
      </c>
      <c r="B16" s="27" t="s">
        <v>81</v>
      </c>
      <c r="C16" s="24" t="s">
        <v>82</v>
      </c>
      <c r="D16" s="44" t="s">
        <v>23</v>
      </c>
      <c r="E16" s="16">
        <f>'OCENA WNIOSKÓW'!T26</f>
        <v>62.5</v>
      </c>
      <c r="F16" s="12">
        <f>'OCENA WNIOSKÓW'!X26</f>
        <v>13</v>
      </c>
      <c r="G16" s="13">
        <f>'OCENA WNIOSKÓW'!Y26</f>
        <v>75.5</v>
      </c>
    </row>
    <row r="17" spans="1:8" ht="40.200000000000003" customHeight="1" x14ac:dyDescent="0.3">
      <c r="A17" s="28" t="s">
        <v>83</v>
      </c>
      <c r="B17" s="27" t="s">
        <v>84</v>
      </c>
      <c r="C17" s="24" t="s">
        <v>82</v>
      </c>
      <c r="D17" s="44" t="s">
        <v>23</v>
      </c>
      <c r="E17" s="16">
        <f>'OCENA WNIOSKÓW'!T27</f>
        <v>62.5</v>
      </c>
      <c r="F17" s="12">
        <f>'OCENA WNIOSKÓW'!X27</f>
        <v>13</v>
      </c>
      <c r="G17" s="13">
        <f>'OCENA WNIOSKÓW'!Y27</f>
        <v>75.5</v>
      </c>
    </row>
    <row r="18" spans="1:8" ht="40.200000000000003" customHeight="1" x14ac:dyDescent="0.3">
      <c r="A18" s="28" t="s">
        <v>110</v>
      </c>
      <c r="B18" s="27" t="s">
        <v>111</v>
      </c>
      <c r="C18" s="24" t="s">
        <v>24</v>
      </c>
      <c r="D18" s="44" t="s">
        <v>27</v>
      </c>
      <c r="E18" s="16">
        <f>'OCENA WNIOSKÓW'!T39</f>
        <v>64</v>
      </c>
      <c r="F18" s="12">
        <f>'OCENA WNIOSKÓW'!X39</f>
        <v>10.5</v>
      </c>
      <c r="G18" s="55">
        <f>'OCENA WNIOSKÓW'!Y39</f>
        <v>74.5</v>
      </c>
    </row>
    <row r="19" spans="1:8" ht="40.200000000000003" customHeight="1" x14ac:dyDescent="0.3">
      <c r="A19" s="28" t="s">
        <v>112</v>
      </c>
      <c r="B19" s="27" t="s">
        <v>113</v>
      </c>
      <c r="C19" s="24" t="s">
        <v>24</v>
      </c>
      <c r="D19" s="44" t="s">
        <v>27</v>
      </c>
      <c r="E19" s="16">
        <f>'OCENA WNIOSKÓW'!T40</f>
        <v>64</v>
      </c>
      <c r="F19" s="12">
        <f>'OCENA WNIOSKÓW'!X40</f>
        <v>10.5</v>
      </c>
      <c r="G19" s="13">
        <f>'OCENA WNIOSKÓW'!Y40</f>
        <v>74.5</v>
      </c>
    </row>
    <row r="20" spans="1:8" ht="40.200000000000003" customHeight="1" x14ac:dyDescent="0.3">
      <c r="A20" s="28" t="s">
        <v>54</v>
      </c>
      <c r="B20" s="27" t="s">
        <v>55</v>
      </c>
      <c r="C20" s="24" t="s">
        <v>20</v>
      </c>
      <c r="D20" s="44" t="s">
        <v>23</v>
      </c>
      <c r="E20" s="16">
        <f>'OCENA WNIOSKÓW'!T14</f>
        <v>59.333333333333336</v>
      </c>
      <c r="F20" s="12">
        <f>'OCENA WNIOSKÓW'!X14</f>
        <v>15</v>
      </c>
      <c r="G20" s="13">
        <f>'OCENA WNIOSKÓW'!Y14</f>
        <v>74.333333333333343</v>
      </c>
    </row>
    <row r="21" spans="1:8" ht="40.200000000000003" customHeight="1" x14ac:dyDescent="0.3">
      <c r="A21" s="28" t="s">
        <v>94</v>
      </c>
      <c r="B21" s="27" t="s">
        <v>95</v>
      </c>
      <c r="C21" s="24" t="s">
        <v>26</v>
      </c>
      <c r="D21" s="44" t="s">
        <v>23</v>
      </c>
      <c r="E21" s="16">
        <f>'OCENA WNIOSKÓW'!T32</f>
        <v>57.5</v>
      </c>
      <c r="F21" s="12">
        <f>'OCENA WNIOSKÓW'!X32</f>
        <v>15</v>
      </c>
      <c r="G21" s="13">
        <f>'OCENA WNIOSKÓW'!Y32</f>
        <v>72.5</v>
      </c>
    </row>
    <row r="22" spans="1:8" ht="40.200000000000003" customHeight="1" x14ac:dyDescent="0.3">
      <c r="A22" s="28" t="s">
        <v>96</v>
      </c>
      <c r="B22" s="27" t="s">
        <v>97</v>
      </c>
      <c r="C22" s="24" t="s">
        <v>26</v>
      </c>
      <c r="D22" s="44" t="s">
        <v>23</v>
      </c>
      <c r="E22" s="16">
        <f>'OCENA WNIOSKÓW'!T33</f>
        <v>57</v>
      </c>
      <c r="F22" s="12">
        <f>'OCENA WNIOSKÓW'!X33</f>
        <v>15</v>
      </c>
      <c r="G22" s="13">
        <f>'OCENA WNIOSKÓW'!Y33</f>
        <v>72</v>
      </c>
    </row>
    <row r="23" spans="1:8" ht="40.200000000000003" customHeight="1" x14ac:dyDescent="0.3">
      <c r="A23" s="28" t="s">
        <v>108</v>
      </c>
      <c r="B23" s="27" t="s">
        <v>109</v>
      </c>
      <c r="C23" s="24" t="s">
        <v>100</v>
      </c>
      <c r="D23" s="44" t="s">
        <v>101</v>
      </c>
      <c r="E23" s="16">
        <f>'OCENA WNIOSKÓW'!T38</f>
        <v>59.75</v>
      </c>
      <c r="F23" s="12">
        <f>'OCENA WNIOSKÓW'!X38</f>
        <v>11</v>
      </c>
      <c r="G23" s="13">
        <f>'OCENA WNIOSKÓW'!Y38</f>
        <v>70.75</v>
      </c>
    </row>
    <row r="24" spans="1:8" ht="40.200000000000003" customHeight="1" x14ac:dyDescent="0.3">
      <c r="A24" s="28" t="s">
        <v>32</v>
      </c>
      <c r="B24" s="27" t="s">
        <v>29</v>
      </c>
      <c r="C24" s="24" t="s">
        <v>21</v>
      </c>
      <c r="D24" s="44" t="s">
        <v>23</v>
      </c>
      <c r="E24" s="16">
        <f>'OCENA WNIOSKÓW'!T4</f>
        <v>55.75</v>
      </c>
      <c r="F24" s="12">
        <f>'OCENA WNIOSKÓW'!X4</f>
        <v>13</v>
      </c>
      <c r="G24" s="13">
        <f>'OCENA WNIOSKÓW'!Y4</f>
        <v>68.75</v>
      </c>
    </row>
    <row r="25" spans="1:8" ht="40.200000000000003" customHeight="1" x14ac:dyDescent="0.3">
      <c r="A25" s="28" t="s">
        <v>63</v>
      </c>
      <c r="B25" s="27" t="s">
        <v>64</v>
      </c>
      <c r="C25" s="24" t="s">
        <v>62</v>
      </c>
      <c r="D25" s="44" t="s">
        <v>23</v>
      </c>
      <c r="E25" s="16">
        <f>'OCENA WNIOSKÓW'!T18</f>
        <v>51.5</v>
      </c>
      <c r="F25" s="12">
        <f>'OCENA WNIOSKÓW'!X18</f>
        <v>17</v>
      </c>
      <c r="G25" s="13">
        <f>'OCENA WNIOSKÓW'!Y18</f>
        <v>68.5</v>
      </c>
    </row>
    <row r="26" spans="1:8" ht="40.200000000000003" customHeight="1" x14ac:dyDescent="0.3">
      <c r="A26" s="28" t="s">
        <v>35</v>
      </c>
      <c r="B26" s="27" t="s">
        <v>36</v>
      </c>
      <c r="C26" s="24" t="s">
        <v>21</v>
      </c>
      <c r="D26" s="44" t="s">
        <v>23</v>
      </c>
      <c r="E26" s="16">
        <f>'OCENA WNIOSKÓW'!T6</f>
        <v>55</v>
      </c>
      <c r="F26" s="12">
        <f>'OCENA WNIOSKÓW'!X6</f>
        <v>13</v>
      </c>
      <c r="G26" s="13">
        <f>'OCENA WNIOSKÓW'!Y6</f>
        <v>68</v>
      </c>
    </row>
    <row r="27" spans="1:8" ht="40.200000000000003" customHeight="1" x14ac:dyDescent="0.3">
      <c r="A27" s="28" t="s">
        <v>116</v>
      </c>
      <c r="B27" s="27" t="s">
        <v>25</v>
      </c>
      <c r="C27" s="24" t="s">
        <v>117</v>
      </c>
      <c r="D27" s="44" t="s">
        <v>118</v>
      </c>
      <c r="E27" s="16">
        <f>'OCENA WNIOSKÓW'!T42</f>
        <v>54</v>
      </c>
      <c r="F27" s="12">
        <f>'OCENA WNIOSKÓW'!X42</f>
        <v>14</v>
      </c>
      <c r="G27" s="13">
        <f>'OCENA WNIOSKÓW'!Y42</f>
        <v>68</v>
      </c>
    </row>
    <row r="28" spans="1:8" ht="40.200000000000003" customHeight="1" x14ac:dyDescent="0.3">
      <c r="A28" s="28" t="s">
        <v>58</v>
      </c>
      <c r="B28" s="27" t="s">
        <v>59</v>
      </c>
      <c r="C28" s="24" t="s">
        <v>20</v>
      </c>
      <c r="D28" s="44" t="s">
        <v>23</v>
      </c>
      <c r="E28" s="16">
        <f>'OCENA WNIOSKÓW'!T16</f>
        <v>52.333333333333336</v>
      </c>
      <c r="F28" s="12">
        <f>'OCENA WNIOSKÓW'!X16</f>
        <v>15</v>
      </c>
      <c r="G28" s="13">
        <f>'OCENA WNIOSKÓW'!Y16</f>
        <v>67.333333333333343</v>
      </c>
    </row>
    <row r="29" spans="1:8" ht="40.200000000000003" customHeight="1" x14ac:dyDescent="0.3">
      <c r="A29" s="28" t="s">
        <v>48</v>
      </c>
      <c r="B29" s="27" t="s">
        <v>49</v>
      </c>
      <c r="C29" s="24" t="s">
        <v>50</v>
      </c>
      <c r="D29" s="44" t="s">
        <v>23</v>
      </c>
      <c r="E29" s="16">
        <f>'OCENA WNIOSKÓW'!T12</f>
        <v>52.5</v>
      </c>
      <c r="F29" s="12">
        <f>'OCENA WNIOSKÓW'!X12</f>
        <v>12</v>
      </c>
      <c r="G29" s="13">
        <f>'OCENA WNIOSKÓW'!Y12</f>
        <v>64.5</v>
      </c>
    </row>
    <row r="30" spans="1:8" ht="40.200000000000003" customHeight="1" x14ac:dyDescent="0.3">
      <c r="A30" s="60" t="s">
        <v>31</v>
      </c>
      <c r="B30" s="27" t="s">
        <v>28</v>
      </c>
      <c r="C30" s="24" t="s">
        <v>21</v>
      </c>
      <c r="D30" s="44" t="s">
        <v>23</v>
      </c>
      <c r="E30" s="16">
        <f>'OCENA WNIOSKÓW'!T3</f>
        <v>50.5</v>
      </c>
      <c r="F30" s="12">
        <f>'OCENA WNIOSKÓW'!X3</f>
        <v>13</v>
      </c>
      <c r="G30" s="13">
        <f>'OCENA WNIOSKÓW'!Y3</f>
        <v>63.5</v>
      </c>
    </row>
    <row r="31" spans="1:8" ht="40.200000000000003" customHeight="1" x14ac:dyDescent="0.3">
      <c r="A31" s="28" t="s">
        <v>37</v>
      </c>
      <c r="B31" s="27" t="s">
        <v>38</v>
      </c>
      <c r="C31" s="24" t="s">
        <v>21</v>
      </c>
      <c r="D31" s="44" t="s">
        <v>23</v>
      </c>
      <c r="E31" s="16">
        <f>'OCENA WNIOSKÓW'!T7</f>
        <v>50.25</v>
      </c>
      <c r="F31" s="12">
        <f>'OCENA WNIOSKÓW'!X7</f>
        <v>13</v>
      </c>
      <c r="G31" s="13">
        <f>'OCENA WNIOSKÓW'!Y7</f>
        <v>63.25</v>
      </c>
    </row>
    <row r="32" spans="1:8" ht="40.200000000000003" customHeight="1" thickBot="1" x14ac:dyDescent="0.35">
      <c r="A32" s="62" t="s">
        <v>67</v>
      </c>
      <c r="B32" s="63" t="s">
        <v>68</v>
      </c>
      <c r="C32" s="64" t="s">
        <v>62</v>
      </c>
      <c r="D32" s="65" t="s">
        <v>23</v>
      </c>
      <c r="E32" s="66">
        <f>'OCENA WNIOSKÓW'!T20</f>
        <v>43</v>
      </c>
      <c r="F32" s="67">
        <f>'OCENA WNIOSKÓW'!X20</f>
        <v>17</v>
      </c>
      <c r="G32" s="68">
        <f>'OCENA WNIOSKÓW'!Y20</f>
        <v>60</v>
      </c>
      <c r="H32" s="69"/>
    </row>
    <row r="33" spans="1:7" ht="40.200000000000003" customHeight="1" thickTop="1" x14ac:dyDescent="0.3">
      <c r="A33" s="93" t="s">
        <v>104</v>
      </c>
      <c r="B33" s="94" t="s">
        <v>105</v>
      </c>
      <c r="C33" s="95" t="s">
        <v>100</v>
      </c>
      <c r="D33" s="96" t="s">
        <v>101</v>
      </c>
      <c r="E33" s="97">
        <f>'OCENA WNIOSKÓW'!T36</f>
        <v>49</v>
      </c>
      <c r="F33" s="91">
        <f>'OCENA WNIOSKÓW'!X36</f>
        <v>10</v>
      </c>
      <c r="G33" s="92">
        <f>'OCENA WNIOSKÓW'!Y36</f>
        <v>59</v>
      </c>
    </row>
    <row r="34" spans="1:7" ht="40.200000000000003" customHeight="1" x14ac:dyDescent="0.3">
      <c r="A34" s="86" t="s">
        <v>87</v>
      </c>
      <c r="B34" s="87" t="s">
        <v>88</v>
      </c>
      <c r="C34" s="88" t="s">
        <v>30</v>
      </c>
      <c r="D34" s="98" t="s">
        <v>89</v>
      </c>
      <c r="E34" s="90">
        <f>'OCENA WNIOSKÓW'!T29</f>
        <v>47.75</v>
      </c>
      <c r="F34" s="91">
        <f>'OCENA WNIOSKÓW'!X29</f>
        <v>10</v>
      </c>
      <c r="G34" s="92">
        <f>'OCENA WNIOSKÓW'!Y29</f>
        <v>57.75</v>
      </c>
    </row>
    <row r="35" spans="1:7" ht="40.200000000000003" customHeight="1" x14ac:dyDescent="0.3">
      <c r="A35" s="86" t="s">
        <v>60</v>
      </c>
      <c r="B35" s="87" t="s">
        <v>61</v>
      </c>
      <c r="C35" s="88" t="s">
        <v>62</v>
      </c>
      <c r="D35" s="98" t="s">
        <v>23</v>
      </c>
      <c r="E35" s="90">
        <f>'OCENA WNIOSKÓW'!T17</f>
        <v>39.75</v>
      </c>
      <c r="F35" s="91">
        <f>'OCENA WNIOSKÓW'!X17</f>
        <v>17</v>
      </c>
      <c r="G35" s="92">
        <f>'OCENA WNIOSKÓW'!Y17</f>
        <v>56.75</v>
      </c>
    </row>
    <row r="36" spans="1:7" ht="40.200000000000003" customHeight="1" x14ac:dyDescent="0.3">
      <c r="A36" s="86" t="s">
        <v>65</v>
      </c>
      <c r="B36" s="87" t="s">
        <v>66</v>
      </c>
      <c r="C36" s="88" t="s">
        <v>62</v>
      </c>
      <c r="D36" s="98" t="s">
        <v>23</v>
      </c>
      <c r="E36" s="90">
        <f>'OCENA WNIOSKÓW'!T19</f>
        <v>38.25</v>
      </c>
      <c r="F36" s="91">
        <f>'OCENA WNIOSKÓW'!X19</f>
        <v>17</v>
      </c>
      <c r="G36" s="99">
        <f>'OCENA WNIOSKÓW'!Y19</f>
        <v>55.25</v>
      </c>
    </row>
    <row r="37" spans="1:7" ht="40.200000000000003" customHeight="1" x14ac:dyDescent="0.3">
      <c r="A37" s="93" t="s">
        <v>72</v>
      </c>
      <c r="B37" s="94" t="s">
        <v>73</v>
      </c>
      <c r="C37" s="95" t="s">
        <v>62</v>
      </c>
      <c r="D37" s="96" t="s">
        <v>23</v>
      </c>
      <c r="E37" s="97">
        <f>'OCENA WNIOSKÓW'!T22</f>
        <v>38.25</v>
      </c>
      <c r="F37" s="91">
        <f>'OCENA WNIOSKÓW'!X22</f>
        <v>17</v>
      </c>
      <c r="G37" s="92">
        <f>'OCENA WNIOSKÓW'!Y22</f>
        <v>55.25</v>
      </c>
    </row>
    <row r="38" spans="1:7" ht="40.200000000000003" customHeight="1" x14ac:dyDescent="0.3">
      <c r="A38" s="89" t="s">
        <v>69</v>
      </c>
      <c r="B38" s="87" t="s">
        <v>70</v>
      </c>
      <c r="C38" s="88" t="s">
        <v>62</v>
      </c>
      <c r="D38" s="98" t="s">
        <v>71</v>
      </c>
      <c r="E38" s="90">
        <f>'OCENA WNIOSKÓW'!T21</f>
        <v>0</v>
      </c>
      <c r="F38" s="91">
        <f>'OCENA WNIOSKÓW'!X21</f>
        <v>0</v>
      </c>
      <c r="G38" s="92">
        <f>'OCENA WNIOSKÓW'!Y21</f>
        <v>0</v>
      </c>
    </row>
    <row r="39" spans="1:7" ht="40.200000000000003" customHeight="1" x14ac:dyDescent="0.3">
      <c r="A39" s="89" t="s">
        <v>74</v>
      </c>
      <c r="B39" s="87" t="s">
        <v>75</v>
      </c>
      <c r="C39" s="88" t="s">
        <v>62</v>
      </c>
      <c r="D39" s="98" t="s">
        <v>71</v>
      </c>
      <c r="E39" s="90">
        <f>'OCENA WNIOSKÓW'!T23</f>
        <v>0</v>
      </c>
      <c r="F39" s="91">
        <f>'OCENA WNIOSKÓW'!X23</f>
        <v>0</v>
      </c>
      <c r="G39" s="92">
        <f>'OCENA WNIOSKÓW'!Y23</f>
        <v>0</v>
      </c>
    </row>
    <row r="40" spans="1:7" ht="40.200000000000003" customHeight="1" x14ac:dyDescent="0.3">
      <c r="A40" s="89" t="s">
        <v>76</v>
      </c>
      <c r="B40" s="87" t="s">
        <v>77</v>
      </c>
      <c r="C40" s="88" t="s">
        <v>62</v>
      </c>
      <c r="D40" s="98" t="s">
        <v>71</v>
      </c>
      <c r="E40" s="90">
        <f>'OCENA WNIOSKÓW'!T24</f>
        <v>0</v>
      </c>
      <c r="F40" s="91">
        <f>'OCENA WNIOSKÓW'!X24</f>
        <v>0</v>
      </c>
      <c r="G40" s="92">
        <f>'OCENA WNIOSKÓW'!Y24</f>
        <v>0</v>
      </c>
    </row>
    <row r="41" spans="1:7" ht="40.200000000000003" customHeight="1" x14ac:dyDescent="0.3">
      <c r="A41" s="89" t="s">
        <v>78</v>
      </c>
      <c r="B41" s="87" t="s">
        <v>79</v>
      </c>
      <c r="C41" s="88" t="s">
        <v>62</v>
      </c>
      <c r="D41" s="98" t="s">
        <v>71</v>
      </c>
      <c r="E41" s="90">
        <f>'OCENA WNIOSKÓW'!T25</f>
        <v>0</v>
      </c>
      <c r="F41" s="91">
        <f>'OCENA WNIOSKÓW'!X25</f>
        <v>0</v>
      </c>
      <c r="G41" s="92">
        <f>'OCENA WNIOSKÓW'!Y25</f>
        <v>0</v>
      </c>
    </row>
  </sheetData>
  <sortState xmlns:xlrd2="http://schemas.microsoft.com/office/spreadsheetml/2017/richdata2" ref="A2:H41">
    <sortCondition descending="1" ref="G1:G41"/>
  </sortState>
  <hyperlinks>
    <hyperlink ref="A30" location="'28_2023_2'!A1" display="TUTTI.pl 28_2023_2" xr:uid="{0EB22908-1F1D-4367-86CB-D5A5A4454F20}"/>
    <hyperlink ref="A24" location="'29_2023_2'!A1" display="TUTTI.pl 29_2023_2" xr:uid="{D66014AC-55E9-4045-985E-7FF103E52C28}"/>
    <hyperlink ref="A7" location="'30_2023_2'!A1" display="TUTTI.pl 30_2023_2" xr:uid="{45073E75-1335-452F-8260-5D2173950C5F}"/>
    <hyperlink ref="A26" location="'31_2023_2'!A1" display="TUTTI.pl 31_2023_2" xr:uid="{E350FDD9-1D07-41A8-AE78-B4A2F2BD8403}"/>
    <hyperlink ref="A31" location="'32_2023_2'!A1" display="TUTTI.pl 32_2023_2" xr:uid="{0171FCB4-D564-473C-94E5-EBACF432412E}"/>
    <hyperlink ref="A12" location="'33_2023_2'!A1" display="TUTTI.pl 33_2023_2" xr:uid="{964DE690-48F1-47C1-BDDC-A38C1CB8DF2A}"/>
    <hyperlink ref="A10" location="'34_2023_2'!A1" display="TUTTI.pl 34_2023_2" xr:uid="{CEB7AF4F-21F9-498F-AEAF-6434CE42EA5A}"/>
    <hyperlink ref="A13" location="'35_2023_2'!A1" display="TUTTI.pl 35_2023_2" xr:uid="{1AA7AD78-2B75-4409-A96A-4BD49DFFF2D2}"/>
    <hyperlink ref="A2" location="'36_2023_2'!A1" display="TUTTI.pl 36_2023_2" xr:uid="{31219BAA-6CDC-4E44-97B0-AA37BE9C4782}"/>
    <hyperlink ref="A29" location="'37_2023_2'!A1" display="TUTTI.pl 37_2023_2" xr:uid="{895D8CBF-3642-44B3-AD70-61193E53116A}"/>
    <hyperlink ref="A11" location="'38_2023_2'!A1" display="TUTTI.pl 38_2023_2" xr:uid="{B1962717-7392-48FF-9D80-D253C8174062}"/>
    <hyperlink ref="A20" location="'39_2023_2'!A1" display="TUTTI.pl 39_2023_2" xr:uid="{D680835C-78FB-42DA-A71E-0DD7EAB9D333}"/>
    <hyperlink ref="A3" location="'40_2023_2'!A1" display="TUTTI.pl 40_2023_2" xr:uid="{865C51D6-3D6C-4D78-806A-93DB2101F482}"/>
    <hyperlink ref="A28" location="'41_2023_2'!A1" display="TUTTI.pl 41_2023_2" xr:uid="{F0BBC530-4E9D-45AF-86FE-3E70ABC5E4BB}"/>
    <hyperlink ref="A35" location="'42_2023_2'!A1" display="TUTTI.pl 42_2023_2" xr:uid="{FDDE7B0F-C1E5-405D-9BEB-E7B53D7304C0}"/>
    <hyperlink ref="A25" location="'43_2023_2'!A1" display="TUTTI.pl 43_2023_2" xr:uid="{37447892-553E-4DC5-8643-27B2011EC27A}"/>
    <hyperlink ref="A36" location="'44_2023_2'!A1" display="TUTTI.pl 44_2023_2" xr:uid="{26659134-19C2-46EF-944A-992A2DC7CB17}"/>
    <hyperlink ref="A32" location="'45_2023_2'!A1" display="TUTTI.pl 45_2023_2" xr:uid="{0ECBE8FB-D348-4BDD-ADC2-95CC3A742667}"/>
    <hyperlink ref="A37" location="'47_2023_2'!A1" display="TUTTI.pl 47_2023_2" xr:uid="{3655E591-42DC-44AC-82FD-544B88B223FE}"/>
    <hyperlink ref="A16" location="'51_2023_2'!A1" display="TUTTI.pl 51_2023_2" xr:uid="{E4022537-6645-4445-B1DA-DEAD2A401405}"/>
    <hyperlink ref="A17" location="'52_2023_2'!A1" display="TUTTI.pl 52_2023_2" xr:uid="{8DB32A21-04B7-46B2-87E5-D518BBC62CEB}"/>
    <hyperlink ref="A15" location="'53_2023_2'!A1" display="TUTTI.pl 53_2023_2" xr:uid="{93F2FF99-B978-44EB-B818-3AFC7812AB7C}"/>
    <hyperlink ref="A34" location="'54_2023_2'!A1" display="TUTTI.pl 54_2023_2" xr:uid="{5F1EA863-C8D1-43F2-9D19-8967219A3C33}"/>
    <hyperlink ref="A8" location="'55_2023_2'!A1" display="TUTTI.pl 55_2023_2" xr:uid="{4EF27A9E-C462-42F6-8371-33DB3B8DD739}"/>
    <hyperlink ref="A9" location="'56_2023_2'!A1" display="TUTTI.pl 56_2023_2" xr:uid="{FD325D32-DB4B-4AB5-A080-2A8E4A651DEC}"/>
    <hyperlink ref="A21" location="'57_2023_2'!A1" display="TUTTI.pl 57_2023_2" xr:uid="{70140F54-FC53-4CFB-ADC8-3571B91114BA}"/>
    <hyperlink ref="A22" location="'58_2023_2'!A1" display="TUTTI.pl 58_2023_2" xr:uid="{F18AAEA9-F0D2-4069-A9D6-032182A29CD0}"/>
    <hyperlink ref="A6" location="'59_2023_2'!A1" display="TUTTI.pl 59_2023_2" xr:uid="{A298F19E-41DC-4601-9B74-A32869938BC0}"/>
    <hyperlink ref="A5" location="'60_2023_2'!A1" display="TUTTI.pl 60_2023_2" xr:uid="{E25045A2-DD79-483C-9BE5-62F3F444719A}"/>
    <hyperlink ref="A33" location="'61_2023_2'!A1" display="TUTTI.pl 61_2023_2" xr:uid="{1FC19CD0-583E-4839-8B62-C74EC8DC1D87}"/>
    <hyperlink ref="A14" location="'62_2023_2'!A1" display="TUTTI.pl 62_2023_2" xr:uid="{A5F96708-C478-4952-B9F1-C4FEC3D2164E}"/>
    <hyperlink ref="A23" location="'63_2023_2'!A1" display="TUTTI.pl 63_2023_2" xr:uid="{EE9E3E24-9EE0-4F52-891A-300DB6192613}"/>
    <hyperlink ref="A18" location="'64_2023_2'!A1" display="TUTTI.pl 64_2023_2" xr:uid="{3D57BCE4-1D12-4B2C-9FF9-4D953C289E00}"/>
    <hyperlink ref="A19" location="'65_2023_2'!A1" display="TUTTI.pl 65_2023_2" xr:uid="{6860224B-D24A-49DF-9FD4-AE7A9E7D21CB}"/>
    <hyperlink ref="A4" location="'66_2023_2'!A1" display="TUTTI.pl 66_2023_2" xr:uid="{AF04AA2C-5C1C-4A8E-921F-EE73478EEDB3}"/>
    <hyperlink ref="A27" location="'67_2023_2'!A1" display="TUTTI.pl 67_2023_2" xr:uid="{EA942FD8-3AF5-453E-B603-D711D84488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OCENA WNIOSKÓW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2021-10-29T08:31:18Z</dcterms:created>
  <dcterms:modified xsi:type="dcterms:W3CDTF">2023-05-08T13:35:35Z</dcterms:modified>
</cp:coreProperties>
</file>